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"/>
    </mc:Choice>
  </mc:AlternateContent>
  <xr:revisionPtr revIDLastSave="0" documentId="8_{0549F1E5-C682-47F4-A1D6-77241D792A7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externalReferences>
    <externalReference r:id="rId13"/>
  </externalReferences>
  <definedNames>
    <definedName name="_xlnm.Print_Area" localSheetId="4">May!$A$1:$O$38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C21" i="2" l="1"/>
  <c r="M24" i="1"/>
  <c r="K36" i="12"/>
  <c r="K36" i="11"/>
  <c r="K36" i="10"/>
  <c r="K36" i="9"/>
  <c r="K36" i="8"/>
  <c r="K36" i="7"/>
  <c r="K36" i="6"/>
  <c r="K35" i="5"/>
  <c r="K36" i="4"/>
  <c r="K35" i="3"/>
  <c r="K35" i="2"/>
  <c r="K35" i="12"/>
  <c r="K35" i="11"/>
  <c r="K35" i="10"/>
  <c r="K35" i="9"/>
  <c r="K35" i="8"/>
  <c r="K35" i="7"/>
  <c r="K35" i="6"/>
  <c r="K34" i="5"/>
  <c r="K34" i="3"/>
  <c r="K34" i="2"/>
  <c r="K34" i="12"/>
  <c r="K34" i="11"/>
  <c r="K34" i="10"/>
  <c r="K34" i="9"/>
  <c r="K34" i="8"/>
  <c r="K34" i="7"/>
  <c r="K34" i="6"/>
  <c r="K33" i="5"/>
  <c r="K33" i="4"/>
  <c r="K33" i="3"/>
  <c r="K33" i="2"/>
  <c r="K33" i="12"/>
  <c r="K33" i="11"/>
  <c r="K33" i="10"/>
  <c r="K33" i="9"/>
  <c r="K33" i="8"/>
  <c r="K33" i="7"/>
  <c r="K33" i="6"/>
  <c r="K32" i="5"/>
  <c r="K32" i="4"/>
  <c r="K32" i="3"/>
  <c r="K32" i="2"/>
  <c r="K32" i="10"/>
  <c r="K32" i="9"/>
  <c r="K32" i="8"/>
  <c r="K32" i="6"/>
  <c r="K31" i="5"/>
  <c r="K31" i="4"/>
  <c r="K31" i="3"/>
  <c r="K31" i="2"/>
  <c r="K31" i="10"/>
  <c r="K31" i="9"/>
  <c r="K31" i="8"/>
  <c r="K31" i="6"/>
  <c r="K30" i="9"/>
  <c r="K30" i="8"/>
  <c r="K30" i="5"/>
  <c r="K30" i="4"/>
  <c r="K30" i="3"/>
  <c r="K30" i="2"/>
  <c r="K30" i="12"/>
  <c r="K29" i="5"/>
  <c r="K29" i="4"/>
  <c r="K29" i="3"/>
  <c r="K29" i="2"/>
  <c r="K29" i="12"/>
  <c r="K29" i="11"/>
  <c r="K29" i="10"/>
  <c r="K29" i="9"/>
  <c r="K29" i="8"/>
  <c r="K29" i="7"/>
  <c r="K29" i="6"/>
  <c r="K28" i="5"/>
  <c r="K28" i="4"/>
  <c r="K28" i="3"/>
  <c r="K28" i="2"/>
  <c r="K28" i="12"/>
  <c r="K28" i="11"/>
  <c r="K28" i="10"/>
  <c r="K28" i="9"/>
  <c r="K28" i="8"/>
  <c r="K28" i="7"/>
  <c r="K28" i="6"/>
  <c r="K27" i="5"/>
  <c r="K27" i="4"/>
  <c r="K27" i="3"/>
  <c r="K27" i="2"/>
  <c r="K27" i="12"/>
  <c r="K27" i="11"/>
  <c r="K27" i="10"/>
  <c r="K27" i="9"/>
  <c r="K27" i="8"/>
  <c r="K27" i="7"/>
  <c r="K27" i="6"/>
  <c r="K26" i="5"/>
  <c r="K26" i="4"/>
  <c r="K26" i="3"/>
  <c r="K26" i="2"/>
  <c r="K26" i="12"/>
  <c r="K26" i="11"/>
  <c r="K26" i="10"/>
  <c r="K26" i="9"/>
  <c r="K26" i="8"/>
  <c r="K26" i="7"/>
  <c r="K26" i="6"/>
  <c r="K25" i="5"/>
  <c r="K25" i="4"/>
  <c r="K25" i="2"/>
  <c r="K25" i="12"/>
  <c r="K25" i="11"/>
  <c r="K25" i="10"/>
  <c r="K25" i="9"/>
  <c r="K25" i="8"/>
  <c r="K25" i="7"/>
  <c r="K25" i="6"/>
  <c r="K25" i="3"/>
  <c r="K24" i="10"/>
  <c r="K24" i="8"/>
  <c r="K24" i="5"/>
  <c r="K24" i="4"/>
  <c r="K24" i="3"/>
  <c r="K24" i="2"/>
  <c r="K23" i="10"/>
  <c r="K23" i="8"/>
  <c r="K23" i="7"/>
  <c r="K23" i="6"/>
  <c r="K23" i="5"/>
  <c r="K23" i="4"/>
  <c r="K23" i="3"/>
  <c r="K23" i="2"/>
  <c r="K22" i="5"/>
  <c r="K22" i="4"/>
  <c r="K22" i="3"/>
  <c r="K22" i="2"/>
  <c r="K22" i="12"/>
  <c r="K22" i="11"/>
  <c r="K22" i="10"/>
  <c r="K22" i="9"/>
  <c r="K22" i="8"/>
  <c r="K22" i="7"/>
  <c r="K22" i="6"/>
  <c r="K21" i="5"/>
  <c r="K21" i="4"/>
  <c r="K21" i="3"/>
  <c r="K21" i="2"/>
  <c r="K21" i="12"/>
  <c r="K21" i="11"/>
  <c r="K21" i="10"/>
  <c r="K21" i="9"/>
  <c r="K21" i="8"/>
  <c r="K21" i="7"/>
  <c r="K21" i="6"/>
  <c r="K20" i="5"/>
  <c r="K20" i="4"/>
  <c r="K20" i="3"/>
  <c r="K20" i="2"/>
  <c r="K20" i="12"/>
  <c r="K20" i="11"/>
  <c r="K20" i="10"/>
  <c r="K20" i="9"/>
  <c r="K20" i="8"/>
  <c r="K20" i="7"/>
  <c r="K20" i="6"/>
  <c r="K19" i="11"/>
  <c r="K19" i="10"/>
  <c r="K19" i="9"/>
  <c r="K19" i="5"/>
  <c r="K19" i="4"/>
  <c r="K19" i="3"/>
  <c r="K19" i="2"/>
  <c r="K18" i="5"/>
  <c r="K18" i="4"/>
  <c r="K18" i="3"/>
  <c r="K18" i="2"/>
  <c r="K18" i="11"/>
  <c r="K18" i="10"/>
  <c r="K18" i="9"/>
  <c r="K18" i="8"/>
  <c r="K18" i="7"/>
  <c r="K18" i="6"/>
  <c r="K17" i="5"/>
  <c r="K17" i="4"/>
  <c r="K17" i="3"/>
  <c r="K17" i="2"/>
  <c r="K17" i="12"/>
  <c r="K17" i="11"/>
  <c r="K17" i="10"/>
  <c r="K17" i="9"/>
  <c r="K17" i="8"/>
  <c r="K17" i="7"/>
  <c r="K17" i="6"/>
  <c r="K16" i="5"/>
  <c r="K16" i="4"/>
  <c r="K16" i="3"/>
  <c r="K16" i="2"/>
  <c r="K16" i="12"/>
  <c r="K16" i="11"/>
  <c r="K16" i="10"/>
  <c r="K16" i="9"/>
  <c r="K16" i="8"/>
  <c r="K16" i="7"/>
  <c r="K16" i="6"/>
  <c r="K15" i="12"/>
  <c r="K15" i="11"/>
  <c r="K15" i="10"/>
  <c r="K15" i="9"/>
  <c r="K15" i="8"/>
  <c r="K15" i="7"/>
  <c r="K15" i="6"/>
  <c r="K15" i="5"/>
  <c r="K15" i="4"/>
  <c r="K15" i="3"/>
  <c r="K15" i="2"/>
  <c r="K14" i="12"/>
  <c r="K14" i="11"/>
  <c r="K14" i="10"/>
  <c r="K14" i="9"/>
  <c r="K14" i="8"/>
  <c r="K14" i="7"/>
  <c r="K14" i="6"/>
  <c r="K14" i="5"/>
  <c r="K14" i="4"/>
  <c r="K14" i="3"/>
  <c r="K14" i="2"/>
  <c r="K13" i="12"/>
  <c r="K13" i="11"/>
  <c r="K13" i="10"/>
  <c r="K13" i="9"/>
  <c r="K13" i="8"/>
  <c r="K13" i="7"/>
  <c r="K13" i="6"/>
  <c r="K13" i="5"/>
  <c r="K13" i="4"/>
  <c r="K13" i="3"/>
  <c r="K13" i="2"/>
  <c r="K12" i="12"/>
  <c r="K12" i="11"/>
  <c r="K12" i="10"/>
  <c r="K12" i="9"/>
  <c r="K12" i="8"/>
  <c r="K12" i="7"/>
  <c r="K12" i="6"/>
  <c r="K12" i="5"/>
  <c r="K12" i="4"/>
  <c r="K12" i="3"/>
  <c r="K12" i="2"/>
  <c r="K11" i="12"/>
  <c r="K11" i="11"/>
  <c r="K11" i="10"/>
  <c r="K11" i="9"/>
  <c r="K11" i="8"/>
  <c r="K11" i="7"/>
  <c r="K11" i="6"/>
  <c r="K11" i="5"/>
  <c r="K11" i="4"/>
  <c r="K11" i="3"/>
  <c r="K11" i="2"/>
  <c r="K10" i="12"/>
  <c r="K10" i="11"/>
  <c r="K10" i="10"/>
  <c r="K10" i="9"/>
  <c r="K10" i="8"/>
  <c r="K10" i="7"/>
  <c r="K10" i="6"/>
  <c r="K10" i="5"/>
  <c r="K10" i="4"/>
  <c r="K10" i="3"/>
  <c r="K10" i="2"/>
  <c r="K9" i="12"/>
  <c r="K9" i="11"/>
  <c r="K9" i="10"/>
  <c r="K9" i="9"/>
  <c r="K9" i="8"/>
  <c r="K9" i="7"/>
  <c r="K9" i="6"/>
  <c r="K9" i="5"/>
  <c r="K9" i="4"/>
  <c r="K9" i="3"/>
  <c r="K8" i="12"/>
  <c r="K8" i="11"/>
  <c r="K8" i="10"/>
  <c r="K8" i="9"/>
  <c r="K8" i="8"/>
  <c r="K8" i="7"/>
  <c r="K8" i="6"/>
  <c r="K7" i="2"/>
  <c r="K7" i="12"/>
  <c r="K7" i="11"/>
  <c r="K7" i="10"/>
  <c r="K7" i="9"/>
  <c r="K7" i="8"/>
  <c r="K7" i="7"/>
  <c r="K7" i="6"/>
  <c r="L33" i="3"/>
  <c r="G30" i="12"/>
  <c r="J13" i="3"/>
  <c r="I36" i="3"/>
  <c r="I36" i="2"/>
  <c r="I35" i="3"/>
  <c r="I35" i="2"/>
  <c r="I34" i="3"/>
  <c r="I34" i="2"/>
  <c r="I33" i="3"/>
  <c r="I33" i="2"/>
  <c r="I32" i="3"/>
  <c r="I32" i="2"/>
  <c r="I31" i="3"/>
  <c r="I31" i="2"/>
  <c r="I31" i="1"/>
  <c r="K30" i="1"/>
  <c r="I30" i="3"/>
  <c r="I30" i="2"/>
  <c r="I29" i="3"/>
  <c r="I29" i="2"/>
  <c r="I28" i="3"/>
  <c r="I28" i="2"/>
  <c r="I27" i="3"/>
  <c r="I27" i="2"/>
  <c r="I26" i="3"/>
  <c r="I26" i="2"/>
  <c r="I25" i="3"/>
  <c r="I25" i="2"/>
  <c r="I25" i="1"/>
  <c r="K24" i="1"/>
  <c r="I22" i="3"/>
  <c r="I22" i="2"/>
  <c r="I21" i="3"/>
  <c r="I21" i="2"/>
  <c r="I20" i="3"/>
  <c r="I20" i="2"/>
  <c r="I19" i="3"/>
  <c r="I19" i="2"/>
  <c r="I18" i="3"/>
  <c r="I18" i="2"/>
  <c r="I17" i="3"/>
  <c r="I17" i="2"/>
  <c r="I16" i="3"/>
  <c r="I16" i="2"/>
  <c r="K15" i="1"/>
  <c r="I15" i="3"/>
  <c r="I15" i="2"/>
  <c r="I14" i="3"/>
  <c r="I14" i="2"/>
  <c r="I14" i="1"/>
  <c r="K13" i="1"/>
  <c r="I13" i="3"/>
  <c r="I13" i="2"/>
  <c r="I12" i="3"/>
  <c r="I12" i="2"/>
  <c r="I11" i="3"/>
  <c r="I11" i="2"/>
  <c r="I11" i="1"/>
  <c r="K10" i="1"/>
  <c r="I10" i="3"/>
  <c r="I10" i="2"/>
  <c r="I9" i="3"/>
  <c r="I9" i="2"/>
  <c r="I9" i="1"/>
  <c r="I8" i="3"/>
  <c r="I8" i="2"/>
  <c r="I7" i="3"/>
  <c r="I7" i="2"/>
  <c r="H36" i="3"/>
  <c r="H36" i="2"/>
  <c r="H36" i="1"/>
  <c r="H35" i="3"/>
  <c r="H35" i="2"/>
  <c r="H35" i="1"/>
  <c r="H34" i="3"/>
  <c r="H34" i="2"/>
  <c r="H34" i="1"/>
  <c r="H33" i="3"/>
  <c r="H33" i="2"/>
  <c r="H33" i="1"/>
  <c r="H32" i="3"/>
  <c r="H32" i="2"/>
  <c r="H32" i="1"/>
  <c r="H31" i="3"/>
  <c r="H31" i="2"/>
  <c r="H31" i="1"/>
  <c r="H30" i="3"/>
  <c r="H30" i="2"/>
  <c r="H30" i="1"/>
  <c r="H29" i="3"/>
  <c r="H29" i="2"/>
  <c r="H29" i="1"/>
  <c r="H28" i="3"/>
  <c r="H28" i="2"/>
  <c r="H28" i="1"/>
  <c r="H27" i="3"/>
  <c r="H27" i="2"/>
  <c r="H27" i="1"/>
  <c r="H26" i="3"/>
  <c r="H26" i="2"/>
  <c r="H26" i="1"/>
  <c r="H25" i="3"/>
  <c r="H25" i="2"/>
  <c r="H25" i="1"/>
  <c r="H24" i="1"/>
  <c r="H22" i="3"/>
  <c r="H22" i="2"/>
  <c r="H22" i="1"/>
  <c r="H21" i="3"/>
  <c r="H21" i="2"/>
  <c r="H21" i="1"/>
  <c r="H20" i="3"/>
  <c r="H20" i="2"/>
  <c r="H20" i="1"/>
  <c r="H19" i="3"/>
  <c r="H19" i="2"/>
  <c r="H19" i="1"/>
  <c r="H18" i="3"/>
  <c r="H18" i="2"/>
  <c r="H18" i="1"/>
  <c r="H17" i="3"/>
  <c r="H17" i="2"/>
  <c r="H17" i="1"/>
  <c r="H16" i="3"/>
  <c r="H16" i="2"/>
  <c r="H16" i="1"/>
  <c r="H15" i="3"/>
  <c r="H15" i="2"/>
  <c r="H15" i="1"/>
  <c r="H14" i="3"/>
  <c r="H14" i="2"/>
  <c r="H14" i="1"/>
  <c r="H13" i="3"/>
  <c r="H13" i="2"/>
  <c r="H13" i="1"/>
  <c r="H12" i="3"/>
  <c r="H12" i="2"/>
  <c r="H12" i="1"/>
  <c r="H11" i="3"/>
  <c r="H11" i="2"/>
  <c r="H11" i="1"/>
  <c r="H10" i="3"/>
  <c r="H10" i="2"/>
  <c r="H10" i="1"/>
  <c r="H9" i="3"/>
  <c r="H9" i="2"/>
  <c r="H9" i="1"/>
  <c r="H8" i="3"/>
  <c r="H8" i="2"/>
  <c r="H8" i="1"/>
  <c r="H7" i="3"/>
  <c r="H7" i="2"/>
  <c r="G36" i="12"/>
  <c r="G36" i="11"/>
  <c r="G36" i="10"/>
  <c r="G36" i="9"/>
  <c r="G36" i="8"/>
  <c r="G36" i="7"/>
  <c r="G36" i="6"/>
  <c r="G36" i="5"/>
  <c r="G36" i="4"/>
  <c r="G36" i="3"/>
  <c r="G36" i="2"/>
  <c r="G36" i="1"/>
  <c r="G35" i="12"/>
  <c r="G35" i="11"/>
  <c r="G35" i="10"/>
  <c r="G35" i="9"/>
  <c r="G35" i="8"/>
  <c r="G35" i="7"/>
  <c r="G35" i="6"/>
  <c r="G35" i="5"/>
  <c r="G35" i="4"/>
  <c r="G35" i="3"/>
  <c r="G35" i="2"/>
  <c r="G35" i="1"/>
  <c r="G34" i="12"/>
  <c r="G34" i="11"/>
  <c r="G34" i="10"/>
  <c r="G34" i="9"/>
  <c r="G34" i="8"/>
  <c r="G34" i="7"/>
  <c r="G34" i="6"/>
  <c r="G34" i="5"/>
  <c r="G34" i="4"/>
  <c r="G34" i="3"/>
  <c r="G34" i="2"/>
  <c r="G34" i="1"/>
  <c r="G33" i="12"/>
  <c r="G33" i="11"/>
  <c r="G33" i="10"/>
  <c r="G33" i="9"/>
  <c r="G33" i="8"/>
  <c r="G33" i="7"/>
  <c r="G33" i="6"/>
  <c r="G33" i="5"/>
  <c r="G33" i="4"/>
  <c r="G33" i="3"/>
  <c r="G33" i="2"/>
  <c r="G33" i="1"/>
  <c r="G32" i="10"/>
  <c r="G32" i="9"/>
  <c r="G32" i="8"/>
  <c r="G32" i="7"/>
  <c r="G32" i="6"/>
  <c r="G32" i="5"/>
  <c r="G32" i="4"/>
  <c r="G32" i="3"/>
  <c r="G32" i="2"/>
  <c r="G32" i="1"/>
  <c r="G31" i="10"/>
  <c r="G31" i="9"/>
  <c r="G31" i="8"/>
  <c r="G31" i="7"/>
  <c r="G31" i="6"/>
  <c r="G31" i="5"/>
  <c r="G31" i="4"/>
  <c r="G31" i="3"/>
  <c r="G31" i="2"/>
  <c r="G31" i="1"/>
  <c r="G30" i="11"/>
  <c r="G30" i="10"/>
  <c r="G30" i="9"/>
  <c r="G30" i="8"/>
  <c r="G30" i="7"/>
  <c r="G30" i="6"/>
  <c r="G30" i="5"/>
  <c r="G30" i="4"/>
  <c r="G30" i="3"/>
  <c r="G30" i="2"/>
  <c r="G30" i="1"/>
  <c r="G29" i="12"/>
  <c r="G29" i="11"/>
  <c r="G29" i="10"/>
  <c r="G29" i="9"/>
  <c r="G29" i="8"/>
  <c r="G29" i="7"/>
  <c r="G29" i="6"/>
  <c r="G29" i="5"/>
  <c r="G29" i="4"/>
  <c r="G29" i="3"/>
  <c r="G29" i="2"/>
  <c r="G29" i="1"/>
  <c r="G28" i="12"/>
  <c r="G28" i="11"/>
  <c r="G28" i="10"/>
  <c r="G28" i="9"/>
  <c r="G28" i="8"/>
  <c r="G28" i="7"/>
  <c r="G28" i="6"/>
  <c r="G28" i="5"/>
  <c r="G28" i="4"/>
  <c r="G28" i="3"/>
  <c r="G28" i="2"/>
  <c r="G28" i="1"/>
  <c r="G27" i="12"/>
  <c r="G27" i="11"/>
  <c r="G27" i="10"/>
  <c r="G27" i="9"/>
  <c r="G27" i="8"/>
  <c r="G27" i="7"/>
  <c r="G27" i="6"/>
  <c r="G27" i="5"/>
  <c r="G27" i="4"/>
  <c r="G27" i="3"/>
  <c r="G27" i="2"/>
  <c r="G27" i="1"/>
  <c r="G26" i="12"/>
  <c r="G26" i="11"/>
  <c r="G26" i="10"/>
  <c r="G26" i="9"/>
  <c r="G26" i="8"/>
  <c r="G26" i="7"/>
  <c r="G26" i="6"/>
  <c r="G26" i="5"/>
  <c r="G26" i="4"/>
  <c r="G26" i="3"/>
  <c r="G26" i="2"/>
  <c r="G26" i="1"/>
  <c r="G25" i="12"/>
  <c r="G25" i="11"/>
  <c r="G25" i="10"/>
  <c r="G25" i="9"/>
  <c r="G25" i="8"/>
  <c r="G25" i="7"/>
  <c r="G25" i="6"/>
  <c r="G25" i="5"/>
  <c r="G25" i="4"/>
  <c r="G25" i="3"/>
  <c r="G25" i="1"/>
  <c r="G24" i="12"/>
  <c r="G24" i="11"/>
  <c r="G24" i="8"/>
  <c r="G24" i="7"/>
  <c r="G24" i="6"/>
  <c r="G24" i="5"/>
  <c r="G24" i="4"/>
  <c r="G24" i="3"/>
  <c r="G23" i="12"/>
  <c r="G23" i="11"/>
  <c r="G23" i="10"/>
  <c r="G23" i="9"/>
  <c r="G23" i="8"/>
  <c r="G23" i="7"/>
  <c r="G23" i="6"/>
  <c r="G23" i="5"/>
  <c r="G23" i="4"/>
  <c r="G23" i="3"/>
  <c r="G23" i="2"/>
  <c r="G23" i="1"/>
  <c r="G22" i="12"/>
  <c r="G22" i="11"/>
  <c r="G22" i="10"/>
  <c r="G22" i="9"/>
  <c r="G22" i="8"/>
  <c r="G22" i="7"/>
  <c r="G22" i="6"/>
  <c r="G22" i="5"/>
  <c r="G22" i="4"/>
  <c r="G22" i="3"/>
  <c r="G22" i="2"/>
  <c r="G22" i="1"/>
  <c r="G21" i="12"/>
  <c r="G21" i="11"/>
  <c r="G21" i="10"/>
  <c r="G21" i="9"/>
  <c r="G21" i="8"/>
  <c r="G21" i="7"/>
  <c r="G21" i="6"/>
  <c r="G21" i="5"/>
  <c r="G21" i="4"/>
  <c r="G21" i="3"/>
  <c r="G21" i="2"/>
  <c r="G21" i="1"/>
  <c r="G20" i="12"/>
  <c r="G20" i="11"/>
  <c r="G20" i="10"/>
  <c r="G20" i="9"/>
  <c r="G20" i="8"/>
  <c r="G20" i="7"/>
  <c r="G20" i="6"/>
  <c r="G20" i="5"/>
  <c r="G20" i="4"/>
  <c r="G20" i="3"/>
  <c r="G20" i="2"/>
  <c r="G20" i="1"/>
  <c r="G18" i="12"/>
  <c r="G19" i="12"/>
  <c r="G19" i="11"/>
  <c r="G19" i="8"/>
  <c r="G19" i="6"/>
  <c r="G19" i="5"/>
  <c r="G19" i="4"/>
  <c r="G19" i="3"/>
  <c r="G18" i="11"/>
  <c r="G18" i="10"/>
  <c r="G18" i="9"/>
  <c r="G18" i="8"/>
  <c r="G18" i="7"/>
  <c r="G18" i="6"/>
  <c r="G18" i="5"/>
  <c r="G18" i="4"/>
  <c r="G18" i="3"/>
  <c r="G18" i="2"/>
  <c r="G18" i="1"/>
  <c r="G17" i="12"/>
  <c r="G17" i="11"/>
  <c r="G17" i="10"/>
  <c r="G17" i="9"/>
  <c r="G17" i="8"/>
  <c r="G17" i="7"/>
  <c r="G17" i="6"/>
  <c r="G17" i="5"/>
  <c r="G17" i="4"/>
  <c r="G17" i="3"/>
  <c r="G17" i="2"/>
  <c r="G17" i="1"/>
  <c r="G16" i="12"/>
  <c r="G16" i="11"/>
  <c r="G16" i="10"/>
  <c r="G16" i="9"/>
  <c r="G16" i="8"/>
  <c r="G16" i="7"/>
  <c r="G16" i="6"/>
  <c r="G16" i="5"/>
  <c r="G16" i="4"/>
  <c r="G16" i="3"/>
  <c r="G16" i="2"/>
  <c r="G16" i="1"/>
  <c r="G15" i="12"/>
  <c r="G15" i="11"/>
  <c r="G15" i="10"/>
  <c r="G15" i="9"/>
  <c r="G15" i="8"/>
  <c r="G15" i="7"/>
  <c r="G15" i="6"/>
  <c r="G15" i="5"/>
  <c r="G15" i="4"/>
  <c r="G15" i="3"/>
  <c r="G15" i="2"/>
  <c r="G15" i="1"/>
  <c r="G14" i="12"/>
  <c r="G14" i="11"/>
  <c r="G14" i="10"/>
  <c r="G14" i="9"/>
  <c r="G14" i="8"/>
  <c r="G14" i="7"/>
  <c r="G14" i="6"/>
  <c r="G14" i="5"/>
  <c r="G14" i="4"/>
  <c r="G14" i="3"/>
  <c r="G14" i="2"/>
  <c r="G14" i="1"/>
  <c r="G13" i="12"/>
  <c r="G13" i="11"/>
  <c r="G13" i="10"/>
  <c r="G13" i="9"/>
  <c r="G13" i="8"/>
  <c r="G13" i="7"/>
  <c r="G13" i="6"/>
  <c r="G13" i="5"/>
  <c r="G13" i="4"/>
  <c r="G13" i="3"/>
  <c r="G13" i="2"/>
  <c r="G13" i="1"/>
  <c r="G12" i="12"/>
  <c r="G12" i="11"/>
  <c r="G12" i="10"/>
  <c r="G12" i="9"/>
  <c r="G12" i="8"/>
  <c r="G12" i="7"/>
  <c r="G12" i="6"/>
  <c r="G12" i="5"/>
  <c r="G12" i="4"/>
  <c r="G12" i="3"/>
  <c r="G12" i="2"/>
  <c r="G12" i="1"/>
  <c r="G11" i="12"/>
  <c r="G11" i="11"/>
  <c r="G11" i="10"/>
  <c r="G11" i="9"/>
  <c r="G11" i="8"/>
  <c r="G11" i="7"/>
  <c r="G11" i="6"/>
  <c r="G11" i="5"/>
  <c r="G11" i="4"/>
  <c r="G11" i="3"/>
  <c r="G11" i="2"/>
  <c r="G11" i="1"/>
  <c r="G10" i="12"/>
  <c r="G10" i="11"/>
  <c r="G10" i="10"/>
  <c r="G10" i="9"/>
  <c r="G10" i="8"/>
  <c r="G10" i="7"/>
  <c r="G10" i="6"/>
  <c r="G10" i="5"/>
  <c r="G10" i="4"/>
  <c r="G10" i="3"/>
  <c r="G10" i="2"/>
  <c r="G10" i="1"/>
  <c r="G9" i="12"/>
  <c r="G9" i="11"/>
  <c r="G9" i="10"/>
  <c r="G9" i="9"/>
  <c r="G9" i="8"/>
  <c r="G9" i="7"/>
  <c r="G9" i="6"/>
  <c r="G9" i="5"/>
  <c r="G9" i="4"/>
  <c r="G9" i="3"/>
  <c r="G9" i="2"/>
  <c r="G9" i="1"/>
  <c r="G8" i="12"/>
  <c r="G8" i="11"/>
  <c r="G8" i="10"/>
  <c r="G8" i="9"/>
  <c r="G8" i="8"/>
  <c r="G8" i="7"/>
  <c r="G8" i="6"/>
  <c r="G8" i="5"/>
  <c r="G8" i="4"/>
  <c r="G8" i="3"/>
  <c r="G8" i="2"/>
  <c r="G8" i="1"/>
  <c r="G7" i="12"/>
  <c r="G7" i="11"/>
  <c r="G7" i="10"/>
  <c r="G7" i="9"/>
  <c r="G7" i="8"/>
  <c r="G7" i="7"/>
  <c r="G7" i="6"/>
  <c r="G7" i="5"/>
  <c r="G7" i="4"/>
  <c r="G7" i="3"/>
  <c r="G7" i="2"/>
  <c r="G7" i="1"/>
  <c r="F36" i="11"/>
  <c r="F36" i="10"/>
  <c r="F36" i="9"/>
  <c r="F36" i="8"/>
  <c r="F36" i="7"/>
  <c r="F36" i="6"/>
  <c r="F36" i="5"/>
  <c r="F36" i="4"/>
  <c r="F36" i="3"/>
  <c r="F36" i="2"/>
  <c r="F35" i="11"/>
  <c r="F35" i="10"/>
  <c r="F35" i="9"/>
  <c r="F35" i="8"/>
  <c r="F35" i="7"/>
  <c r="F35" i="6"/>
  <c r="F35" i="5"/>
  <c r="F35" i="4"/>
  <c r="F35" i="3"/>
  <c r="F35" i="2"/>
  <c r="F34" i="11"/>
  <c r="F34" i="10"/>
  <c r="F34" i="9"/>
  <c r="F34" i="8"/>
  <c r="F34" i="7"/>
  <c r="F34" i="6"/>
  <c r="F34" i="5"/>
  <c r="F34" i="4"/>
  <c r="F34" i="3"/>
  <c r="F34" i="2"/>
  <c r="F33" i="11"/>
  <c r="F33" i="10"/>
  <c r="F33" i="9"/>
  <c r="F33" i="8"/>
  <c r="F33" i="7"/>
  <c r="F33" i="6"/>
  <c r="F33" i="5"/>
  <c r="F33" i="4"/>
  <c r="F33" i="3"/>
  <c r="F33" i="2"/>
  <c r="F32" i="10"/>
  <c r="F32" i="9"/>
  <c r="F32" i="8"/>
  <c r="F32" i="7"/>
  <c r="F32" i="6"/>
  <c r="F32" i="5"/>
  <c r="F32" i="4"/>
  <c r="F32" i="3"/>
  <c r="F32" i="2"/>
  <c r="F31" i="1"/>
  <c r="F31" i="10"/>
  <c r="F31" i="9"/>
  <c r="F31" i="8"/>
  <c r="F31" i="7"/>
  <c r="F31" i="6"/>
  <c r="F31" i="5"/>
  <c r="F31" i="4"/>
  <c r="F31" i="3"/>
  <c r="F31" i="2"/>
  <c r="F30" i="12"/>
  <c r="F30" i="11"/>
  <c r="F30" i="10"/>
  <c r="F30" i="9"/>
  <c r="F30" i="8"/>
  <c r="F30" i="7"/>
  <c r="F30" i="6"/>
  <c r="F30" i="5"/>
  <c r="F30" i="4"/>
  <c r="F30" i="3"/>
  <c r="F30" i="2"/>
  <c r="F30" i="1"/>
  <c r="F29" i="11"/>
  <c r="F29" i="10"/>
  <c r="F29" i="9"/>
  <c r="F29" i="8"/>
  <c r="F29" i="7"/>
  <c r="F29" i="6"/>
  <c r="F29" i="5"/>
  <c r="F29" i="4"/>
  <c r="F29" i="3"/>
  <c r="F29" i="2"/>
  <c r="F28" i="11"/>
  <c r="F28" i="10"/>
  <c r="F28" i="9"/>
  <c r="F28" i="8"/>
  <c r="F28" i="7"/>
  <c r="F28" i="6"/>
  <c r="F28" i="5"/>
  <c r="F28" i="4"/>
  <c r="F28" i="3"/>
  <c r="F28" i="2"/>
  <c r="F27" i="11"/>
  <c r="F27" i="10"/>
  <c r="F27" i="9"/>
  <c r="F27" i="8"/>
  <c r="F27" i="7"/>
  <c r="F27" i="6"/>
  <c r="F27" i="5"/>
  <c r="F27" i="4"/>
  <c r="F27" i="3"/>
  <c r="F27" i="2"/>
  <c r="F26" i="11"/>
  <c r="F26" i="10"/>
  <c r="F26" i="9"/>
  <c r="F26" i="8"/>
  <c r="F26" i="7"/>
  <c r="F26" i="6"/>
  <c r="F26" i="5"/>
  <c r="F26" i="4"/>
  <c r="F26" i="3"/>
  <c r="F26" i="2"/>
  <c r="F25" i="11"/>
  <c r="F25" i="10"/>
  <c r="F25" i="9"/>
  <c r="F25" i="8"/>
  <c r="F25" i="7"/>
  <c r="F25" i="6"/>
  <c r="F25" i="5"/>
  <c r="F25" i="4"/>
  <c r="F25" i="3"/>
  <c r="F25" i="2"/>
  <c r="F24" i="12"/>
  <c r="F24" i="11"/>
  <c r="F24" i="8"/>
  <c r="F24" i="7"/>
  <c r="F24" i="6"/>
  <c r="F24" i="5"/>
  <c r="F24" i="4"/>
  <c r="F24" i="3"/>
  <c r="F23" i="11"/>
  <c r="F23" i="10"/>
  <c r="F23" i="9"/>
  <c r="F23" i="8"/>
  <c r="F23" i="7"/>
  <c r="F23" i="6"/>
  <c r="F23" i="5"/>
  <c r="F23" i="4"/>
  <c r="F23" i="3"/>
  <c r="F23" i="2"/>
  <c r="F22" i="11"/>
  <c r="F22" i="10"/>
  <c r="F22" i="9"/>
  <c r="F22" i="8"/>
  <c r="F22" i="7"/>
  <c r="F22" i="6"/>
  <c r="F22" i="5"/>
  <c r="F22" i="4"/>
  <c r="F22" i="3"/>
  <c r="F22" i="2"/>
  <c r="F21" i="11"/>
  <c r="F21" i="10"/>
  <c r="F21" i="9"/>
  <c r="F21" i="8"/>
  <c r="F21" i="7"/>
  <c r="F21" i="6"/>
  <c r="F21" i="5"/>
  <c r="F21" i="4"/>
  <c r="F21" i="3"/>
  <c r="F21" i="2"/>
  <c r="F20" i="11"/>
  <c r="F20" i="10"/>
  <c r="F20" i="9"/>
  <c r="F20" i="8"/>
  <c r="F20" i="7"/>
  <c r="F20" i="6"/>
  <c r="F20" i="5"/>
  <c r="F20" i="4"/>
  <c r="F20" i="3"/>
  <c r="F20" i="2"/>
  <c r="F18" i="12"/>
  <c r="F19" i="11"/>
  <c r="F19" i="8"/>
  <c r="F19" i="7"/>
  <c r="F19" i="6"/>
  <c r="F19" i="5"/>
  <c r="F19" i="4"/>
  <c r="F19" i="3"/>
  <c r="F18" i="11"/>
  <c r="F18" i="10"/>
  <c r="F18" i="9"/>
  <c r="F18" i="8"/>
  <c r="F18" i="7"/>
  <c r="F18" i="6"/>
  <c r="F18" i="5"/>
  <c r="F18" i="4"/>
  <c r="F18" i="3"/>
  <c r="F18" i="2"/>
  <c r="F18" i="1"/>
  <c r="F17" i="12"/>
  <c r="F17" i="11"/>
  <c r="F17" i="10"/>
  <c r="F17" i="9"/>
  <c r="F17" i="8"/>
  <c r="F17" i="7"/>
  <c r="F17" i="6"/>
  <c r="F17" i="5"/>
  <c r="F17" i="4"/>
  <c r="F17" i="3"/>
  <c r="F17" i="2"/>
  <c r="F17" i="1"/>
  <c r="F16" i="12"/>
  <c r="F16" i="11"/>
  <c r="F16" i="10"/>
  <c r="F16" i="9"/>
  <c r="F16" i="8"/>
  <c r="F16" i="7"/>
  <c r="F16" i="6"/>
  <c r="F16" i="5"/>
  <c r="F16" i="4"/>
  <c r="F16" i="3"/>
  <c r="F16" i="2"/>
  <c r="F16" i="1"/>
  <c r="F15" i="12"/>
  <c r="F15" i="11"/>
  <c r="F15" i="10"/>
  <c r="F15" i="9"/>
  <c r="F15" i="8"/>
  <c r="F15" i="7"/>
  <c r="F15" i="6"/>
  <c r="F15" i="5"/>
  <c r="F15" i="4"/>
  <c r="F15" i="3"/>
  <c r="F15" i="2"/>
  <c r="F15" i="1"/>
  <c r="F14" i="12"/>
  <c r="F14" i="11"/>
  <c r="F14" i="10"/>
  <c r="F14" i="9"/>
  <c r="F14" i="8"/>
  <c r="F14" i="7"/>
  <c r="F14" i="6"/>
  <c r="F14" i="5"/>
  <c r="F14" i="4"/>
  <c r="F14" i="3"/>
  <c r="F14" i="2"/>
  <c r="F14" i="1"/>
  <c r="F13" i="12"/>
  <c r="F13" i="11"/>
  <c r="F13" i="10"/>
  <c r="F13" i="9"/>
  <c r="F13" i="8"/>
  <c r="F13" i="7"/>
  <c r="F13" i="6"/>
  <c r="F13" i="5"/>
  <c r="F13" i="4"/>
  <c r="F13" i="3"/>
  <c r="F13" i="2"/>
  <c r="F13" i="1"/>
  <c r="F12" i="12"/>
  <c r="F12" i="11"/>
  <c r="F12" i="10"/>
  <c r="F12" i="9"/>
  <c r="F12" i="8"/>
  <c r="F12" i="7"/>
  <c r="F12" i="6"/>
  <c r="F12" i="5"/>
  <c r="F12" i="4"/>
  <c r="F12" i="3"/>
  <c r="F12" i="2"/>
  <c r="F12" i="1"/>
  <c r="F11" i="12"/>
  <c r="F11" i="11"/>
  <c r="F11" i="10"/>
  <c r="F11" i="9"/>
  <c r="F11" i="8"/>
  <c r="F11" i="7"/>
  <c r="F11" i="6"/>
  <c r="F11" i="5"/>
  <c r="F11" i="4"/>
  <c r="F11" i="3"/>
  <c r="F11" i="2"/>
  <c r="F11" i="1"/>
  <c r="F10" i="12"/>
  <c r="F10" i="11"/>
  <c r="F10" i="10"/>
  <c r="F10" i="9"/>
  <c r="F10" i="8"/>
  <c r="F10" i="7"/>
  <c r="F10" i="6"/>
  <c r="F10" i="5"/>
  <c r="F10" i="4"/>
  <c r="F10" i="3"/>
  <c r="F10" i="2"/>
  <c r="F10" i="1"/>
  <c r="F9" i="12"/>
  <c r="F9" i="11"/>
  <c r="F9" i="10"/>
  <c r="F9" i="9"/>
  <c r="F9" i="8"/>
  <c r="F9" i="7"/>
  <c r="F9" i="6"/>
  <c r="F9" i="5"/>
  <c r="F9" i="4"/>
  <c r="F9" i="3"/>
  <c r="F9" i="2"/>
  <c r="F9" i="1"/>
  <c r="F8" i="12"/>
  <c r="F8" i="11"/>
  <c r="F8" i="10"/>
  <c r="F8" i="9"/>
  <c r="F8" i="8"/>
  <c r="F8" i="7"/>
  <c r="F8" i="6"/>
  <c r="F8" i="5"/>
  <c r="F8" i="4"/>
  <c r="F8" i="3"/>
  <c r="F8" i="2"/>
  <c r="F8" i="1"/>
  <c r="F7" i="12"/>
  <c r="F7" i="11"/>
  <c r="F7" i="10"/>
  <c r="F7" i="9"/>
  <c r="F7" i="8"/>
  <c r="F7" i="7"/>
  <c r="F7" i="6"/>
  <c r="F7" i="5"/>
  <c r="F7" i="4"/>
  <c r="F7" i="3"/>
  <c r="F7" i="2"/>
  <c r="F7" i="1"/>
  <c r="E36" i="12"/>
  <c r="E36" i="11"/>
  <c r="E36" i="10"/>
  <c r="E36" i="9"/>
  <c r="E36" i="8"/>
  <c r="E36" i="7"/>
  <c r="E36" i="6"/>
  <c r="E36" i="5"/>
  <c r="E36" i="4"/>
  <c r="E36" i="3"/>
  <c r="E36" i="2"/>
  <c r="E36" i="1"/>
  <c r="E35" i="12"/>
  <c r="E35" i="11"/>
  <c r="E35" i="10"/>
  <c r="E35" i="9"/>
  <c r="E35" i="8"/>
  <c r="E35" i="7"/>
  <c r="E35" i="6"/>
  <c r="E35" i="5"/>
  <c r="E35" i="4"/>
  <c r="E35" i="3"/>
  <c r="E35" i="2"/>
  <c r="E35" i="1"/>
  <c r="E34" i="12"/>
  <c r="E34" i="11"/>
  <c r="E34" i="10"/>
  <c r="E34" i="9"/>
  <c r="E34" i="8"/>
  <c r="E34" i="7"/>
  <c r="E34" i="6"/>
  <c r="E34" i="5"/>
  <c r="E34" i="4"/>
  <c r="E34" i="3"/>
  <c r="E34" i="2"/>
  <c r="E34" i="1"/>
  <c r="E33" i="12"/>
  <c r="E33" i="11"/>
  <c r="E33" i="10"/>
  <c r="E33" i="9"/>
  <c r="E33" i="8"/>
  <c r="E33" i="7"/>
  <c r="E33" i="6"/>
  <c r="E33" i="5"/>
  <c r="E33" i="4"/>
  <c r="E33" i="3"/>
  <c r="E33" i="2"/>
  <c r="E33" i="1"/>
  <c r="E32" i="10"/>
  <c r="E32" i="9"/>
  <c r="E32" i="8"/>
  <c r="E32" i="7"/>
  <c r="E32" i="6"/>
  <c r="E32" i="5"/>
  <c r="E32" i="4"/>
  <c r="E32" i="3"/>
  <c r="E32" i="2"/>
  <c r="E32" i="1"/>
  <c r="E31" i="10"/>
  <c r="E31" i="9"/>
  <c r="E31" i="8"/>
  <c r="E31" i="7"/>
  <c r="E31" i="6"/>
  <c r="E31" i="5"/>
  <c r="E31" i="4"/>
  <c r="E31" i="3"/>
  <c r="E31" i="2"/>
  <c r="E31" i="1"/>
  <c r="E30" i="12"/>
  <c r="E30" i="11"/>
  <c r="E30" i="10"/>
  <c r="E30" i="9"/>
  <c r="E30" i="8"/>
  <c r="E30" i="7"/>
  <c r="E30" i="6"/>
  <c r="E30" i="5"/>
  <c r="E30" i="4"/>
  <c r="E30" i="3"/>
  <c r="E30" i="2"/>
  <c r="E30" i="1"/>
  <c r="E29" i="12"/>
  <c r="E29" i="11"/>
  <c r="E29" i="10"/>
  <c r="E29" i="9"/>
  <c r="E29" i="8"/>
  <c r="E29" i="7"/>
  <c r="E29" i="6"/>
  <c r="E29" i="5"/>
  <c r="E29" i="4"/>
  <c r="E29" i="3"/>
  <c r="E29" i="2"/>
  <c r="E29" i="1"/>
  <c r="E28" i="12"/>
  <c r="E28" i="11"/>
  <c r="E28" i="10"/>
  <c r="E28" i="9"/>
  <c r="E28" i="8"/>
  <c r="E28" i="7"/>
  <c r="E28" i="6"/>
  <c r="E28" i="5"/>
  <c r="E28" i="4"/>
  <c r="E28" i="3"/>
  <c r="E28" i="2"/>
  <c r="E28" i="1"/>
  <c r="E27" i="12"/>
  <c r="E27" i="11"/>
  <c r="E27" i="10"/>
  <c r="E27" i="9"/>
  <c r="E27" i="8"/>
  <c r="E27" i="7"/>
  <c r="E27" i="6"/>
  <c r="E27" i="5"/>
  <c r="E27" i="4"/>
  <c r="E27" i="3"/>
  <c r="E27" i="2"/>
  <c r="E27" i="1"/>
  <c r="E26" i="12"/>
  <c r="E26" i="11"/>
  <c r="E26" i="10"/>
  <c r="E26" i="9"/>
  <c r="E26" i="8"/>
  <c r="E26" i="7"/>
  <c r="E26" i="6"/>
  <c r="E26" i="5"/>
  <c r="E26" i="4"/>
  <c r="E26" i="3"/>
  <c r="E26" i="2"/>
  <c r="E26" i="1"/>
  <c r="E25" i="12"/>
  <c r="E25" i="11"/>
  <c r="E25" i="10"/>
  <c r="E25" i="9"/>
  <c r="E25" i="8"/>
  <c r="E25" i="7"/>
  <c r="E25" i="6"/>
  <c r="E25" i="5"/>
  <c r="E25" i="4"/>
  <c r="E25" i="3"/>
  <c r="E25" i="2"/>
  <c r="E25" i="1"/>
  <c r="E24" i="12"/>
  <c r="E24" i="11"/>
  <c r="E24" i="8"/>
  <c r="E24" i="7"/>
  <c r="E24" i="6"/>
  <c r="E24" i="5"/>
  <c r="E24" i="4"/>
  <c r="E24" i="3"/>
  <c r="E23" i="12"/>
  <c r="E23" i="11"/>
  <c r="E23" i="10"/>
  <c r="E23" i="9"/>
  <c r="E23" i="8"/>
  <c r="E23" i="7"/>
  <c r="E23" i="6"/>
  <c r="E23" i="5"/>
  <c r="E23" i="4"/>
  <c r="E23" i="3"/>
  <c r="E23" i="2"/>
  <c r="E23" i="1"/>
  <c r="E22" i="12"/>
  <c r="E22" i="11"/>
  <c r="E22" i="10"/>
  <c r="E22" i="9"/>
  <c r="E22" i="8"/>
  <c r="E22" i="7"/>
  <c r="E22" i="6"/>
  <c r="E22" i="5"/>
  <c r="E22" i="4"/>
  <c r="E22" i="3"/>
  <c r="E22" i="2"/>
  <c r="E22" i="1"/>
  <c r="E21" i="12"/>
  <c r="E21" i="11"/>
  <c r="E21" i="10"/>
  <c r="E21" i="9"/>
  <c r="E21" i="8"/>
  <c r="E21" i="7"/>
  <c r="E21" i="6"/>
  <c r="E21" i="5"/>
  <c r="E21" i="4"/>
  <c r="E21" i="3"/>
  <c r="E21" i="2"/>
  <c r="E21" i="1"/>
  <c r="E20" i="12"/>
  <c r="E20" i="11"/>
  <c r="E20" i="10"/>
  <c r="E20" i="9"/>
  <c r="E20" i="8"/>
  <c r="E20" i="7"/>
  <c r="E20" i="6"/>
  <c r="E20" i="5"/>
  <c r="E20" i="4"/>
  <c r="E20" i="3"/>
  <c r="E20" i="2"/>
  <c r="E20" i="1"/>
  <c r="E18" i="12"/>
  <c r="E19" i="12"/>
  <c r="E19" i="11"/>
  <c r="E19" i="8"/>
  <c r="E19" i="7"/>
  <c r="E19" i="6"/>
  <c r="E19" i="5"/>
  <c r="E19" i="4"/>
  <c r="E19" i="3"/>
  <c r="E18" i="11"/>
  <c r="E18" i="10"/>
  <c r="E18" i="9"/>
  <c r="E18" i="8"/>
  <c r="E18" i="7"/>
  <c r="E18" i="6"/>
  <c r="E18" i="5"/>
  <c r="E18" i="4"/>
  <c r="E18" i="3"/>
  <c r="E18" i="2"/>
  <c r="E18" i="1"/>
  <c r="E17" i="12"/>
  <c r="E17" i="11"/>
  <c r="E17" i="10"/>
  <c r="E17" i="9"/>
  <c r="E17" i="8"/>
  <c r="E17" i="7"/>
  <c r="E17" i="6"/>
  <c r="E17" i="5"/>
  <c r="E17" i="4"/>
  <c r="E17" i="3"/>
  <c r="E17" i="2"/>
  <c r="E17" i="1"/>
  <c r="E16" i="12"/>
  <c r="E16" i="11"/>
  <c r="E16" i="10"/>
  <c r="E16" i="9"/>
  <c r="E16" i="8"/>
  <c r="E16" i="7"/>
  <c r="E16" i="6"/>
  <c r="E16" i="5"/>
  <c r="E16" i="4"/>
  <c r="E16" i="3"/>
  <c r="E16" i="2"/>
  <c r="E16" i="1"/>
  <c r="E15" i="12"/>
  <c r="E15" i="11"/>
  <c r="E15" i="10"/>
  <c r="E15" i="9"/>
  <c r="E15" i="8"/>
  <c r="E15" i="7"/>
  <c r="E15" i="6"/>
  <c r="E15" i="5"/>
  <c r="E15" i="4"/>
  <c r="E15" i="3"/>
  <c r="E15" i="2"/>
  <c r="E15" i="1"/>
  <c r="E14" i="12"/>
  <c r="E14" i="11"/>
  <c r="E14" i="10"/>
  <c r="E14" i="9"/>
  <c r="E14" i="8"/>
  <c r="E14" i="7"/>
  <c r="E14" i="6"/>
  <c r="E14" i="5"/>
  <c r="E14" i="4"/>
  <c r="E14" i="3"/>
  <c r="E14" i="2"/>
  <c r="E14" i="1"/>
  <c r="E13" i="12"/>
  <c r="E13" i="11"/>
  <c r="E13" i="10"/>
  <c r="E13" i="9"/>
  <c r="E13" i="8"/>
  <c r="E13" i="7"/>
  <c r="E13" i="6"/>
  <c r="E13" i="5"/>
  <c r="E13" i="4"/>
  <c r="E13" i="3"/>
  <c r="E13" i="2"/>
  <c r="E13" i="1"/>
  <c r="E12" i="12"/>
  <c r="E12" i="11"/>
  <c r="E12" i="10"/>
  <c r="E12" i="9"/>
  <c r="E12" i="8"/>
  <c r="E12" i="7"/>
  <c r="E12" i="6"/>
  <c r="E12" i="5"/>
  <c r="E12" i="4"/>
  <c r="E12" i="3"/>
  <c r="E12" i="2"/>
  <c r="E12" i="1"/>
  <c r="E11" i="12"/>
  <c r="E11" i="11"/>
  <c r="E11" i="10"/>
  <c r="E11" i="9"/>
  <c r="E11" i="8"/>
  <c r="E11" i="7"/>
  <c r="E11" i="6"/>
  <c r="E11" i="5"/>
  <c r="E11" i="4"/>
  <c r="E11" i="3"/>
  <c r="E11" i="2"/>
  <c r="E11" i="1"/>
  <c r="E10" i="12"/>
  <c r="E10" i="11"/>
  <c r="E10" i="10"/>
  <c r="E10" i="9"/>
  <c r="E10" i="8"/>
  <c r="E10" i="7"/>
  <c r="E10" i="6"/>
  <c r="E10" i="5"/>
  <c r="E10" i="4"/>
  <c r="E10" i="3"/>
  <c r="E10" i="2"/>
  <c r="E10" i="1"/>
  <c r="E9" i="12"/>
  <c r="E9" i="11"/>
  <c r="E9" i="10"/>
  <c r="E9" i="9"/>
  <c r="E9" i="8"/>
  <c r="E9" i="7"/>
  <c r="E9" i="6"/>
  <c r="E9" i="5"/>
  <c r="E9" i="4"/>
  <c r="E9" i="3"/>
  <c r="E9" i="2"/>
  <c r="E9" i="1"/>
  <c r="E8" i="12"/>
  <c r="E8" i="11"/>
  <c r="E8" i="10"/>
  <c r="E8" i="9"/>
  <c r="E8" i="8"/>
  <c r="E8" i="7"/>
  <c r="E8" i="6"/>
  <c r="E8" i="5"/>
  <c r="E8" i="4"/>
  <c r="E8" i="3"/>
  <c r="E8" i="2"/>
  <c r="E8" i="1"/>
  <c r="E7" i="12"/>
  <c r="E7" i="11"/>
  <c r="E7" i="10"/>
  <c r="E7" i="9"/>
  <c r="E7" i="8"/>
  <c r="E7" i="7"/>
  <c r="E7" i="6"/>
  <c r="E7" i="5"/>
  <c r="E7" i="4"/>
  <c r="E7" i="3"/>
  <c r="E7" i="2"/>
  <c r="E7" i="1"/>
  <c r="C36" i="12"/>
  <c r="C36" i="11"/>
  <c r="C36" i="10"/>
  <c r="C36" i="9"/>
  <c r="C36" i="8"/>
  <c r="C36" i="7"/>
  <c r="C36" i="6"/>
  <c r="C36" i="5"/>
  <c r="C36" i="4"/>
  <c r="C36" i="3"/>
  <c r="C36" i="2"/>
  <c r="C35" i="12"/>
  <c r="C35" i="11"/>
  <c r="C35" i="10"/>
  <c r="C35" i="9"/>
  <c r="C35" i="8"/>
  <c r="C35" i="7"/>
  <c r="C35" i="6"/>
  <c r="C35" i="5"/>
  <c r="C35" i="4"/>
  <c r="C35" i="3"/>
  <c r="C35" i="2"/>
  <c r="C34" i="12"/>
  <c r="C34" i="11"/>
  <c r="C34" i="10"/>
  <c r="C34" i="9"/>
  <c r="C34" i="8"/>
  <c r="C34" i="7"/>
  <c r="C34" i="6"/>
  <c r="C34" i="5"/>
  <c r="C34" i="4"/>
  <c r="C34" i="3"/>
  <c r="C34" i="2"/>
  <c r="C33" i="12"/>
  <c r="C33" i="11"/>
  <c r="C33" i="10"/>
  <c r="C33" i="9"/>
  <c r="C33" i="8"/>
  <c r="C33" i="7"/>
  <c r="C33" i="6"/>
  <c r="C33" i="5"/>
  <c r="C33" i="4"/>
  <c r="C33" i="3"/>
  <c r="C33" i="2"/>
  <c r="C32" i="12"/>
  <c r="C32" i="11"/>
  <c r="C32" i="10"/>
  <c r="C32" i="9"/>
  <c r="C32" i="8"/>
  <c r="C32" i="7"/>
  <c r="C32" i="6"/>
  <c r="C32" i="5"/>
  <c r="C32" i="4"/>
  <c r="C32" i="3"/>
  <c r="C32" i="2"/>
  <c r="C31" i="11"/>
  <c r="C31" i="10"/>
  <c r="C31" i="9"/>
  <c r="C31" i="8"/>
  <c r="C31" i="7"/>
  <c r="C31" i="6"/>
  <c r="C31" i="5"/>
  <c r="C31" i="4"/>
  <c r="C31" i="3"/>
  <c r="C31" i="2"/>
  <c r="C31" i="12"/>
  <c r="C30" i="12"/>
  <c r="C30" i="11"/>
  <c r="C30" i="8"/>
  <c r="C30" i="7"/>
  <c r="C30" i="6"/>
  <c r="C30" i="5"/>
  <c r="C30" i="4"/>
  <c r="C30" i="3"/>
  <c r="C29" i="12"/>
  <c r="C29" i="11"/>
  <c r="C29" i="10"/>
  <c r="C29" i="9"/>
  <c r="C29" i="8"/>
  <c r="C29" i="7"/>
  <c r="C29" i="6"/>
  <c r="C29" i="5"/>
  <c r="C29" i="4"/>
  <c r="C29" i="3"/>
  <c r="C29" i="2"/>
  <c r="C28" i="12"/>
  <c r="C28" i="11"/>
  <c r="C28" i="10"/>
  <c r="C28" i="9"/>
  <c r="C28" i="8"/>
  <c r="C28" i="7"/>
  <c r="C28" i="6"/>
  <c r="C28" i="5"/>
  <c r="C28" i="4"/>
  <c r="C28" i="3"/>
  <c r="C28" i="2"/>
  <c r="C27" i="12"/>
  <c r="C27" i="11"/>
  <c r="C27" i="10"/>
  <c r="C27" i="9"/>
  <c r="C27" i="8"/>
  <c r="C27" i="7"/>
  <c r="C27" i="6"/>
  <c r="C27" i="5"/>
  <c r="C27" i="4"/>
  <c r="C27" i="3"/>
  <c r="C27" i="2"/>
  <c r="C26" i="12"/>
  <c r="C26" i="11"/>
  <c r="C26" i="10"/>
  <c r="C26" i="9"/>
  <c r="C26" i="8"/>
  <c r="C26" i="7"/>
  <c r="C26" i="6"/>
  <c r="C26" i="5"/>
  <c r="C26" i="4"/>
  <c r="C26" i="3"/>
  <c r="C26" i="2"/>
  <c r="C25" i="12"/>
  <c r="C25" i="11"/>
  <c r="C25" i="10"/>
  <c r="C25" i="9"/>
  <c r="C25" i="8"/>
  <c r="C25" i="7"/>
  <c r="C25" i="6"/>
  <c r="C25" i="5"/>
  <c r="C25" i="4"/>
  <c r="C25" i="3"/>
  <c r="C25" i="2"/>
  <c r="C24" i="12"/>
  <c r="C24" i="11"/>
  <c r="C24" i="8"/>
  <c r="C24" i="7"/>
  <c r="C24" i="6"/>
  <c r="C24" i="5"/>
  <c r="C24" i="4"/>
  <c r="C24" i="3"/>
  <c r="C23" i="12"/>
  <c r="C23" i="11"/>
  <c r="C23" i="10"/>
  <c r="C23" i="9"/>
  <c r="C23" i="8"/>
  <c r="C23" i="7"/>
  <c r="C23" i="6"/>
  <c r="C23" i="5"/>
  <c r="C23" i="4"/>
  <c r="C23" i="3"/>
  <c r="C23" i="2"/>
  <c r="C22" i="12"/>
  <c r="C22" i="11"/>
  <c r="C22" i="10"/>
  <c r="C22" i="9"/>
  <c r="C22" i="8"/>
  <c r="C22" i="7"/>
  <c r="C22" i="6"/>
  <c r="C22" i="5"/>
  <c r="C22" i="4"/>
  <c r="C22" i="3"/>
  <c r="C22" i="2"/>
  <c r="C21" i="12"/>
  <c r="C21" i="11"/>
  <c r="C21" i="10"/>
  <c r="C21" i="9"/>
  <c r="C21" i="8"/>
  <c r="C21" i="7"/>
  <c r="C21" i="6"/>
  <c r="C21" i="5"/>
  <c r="C21" i="4"/>
  <c r="C21" i="3"/>
  <c r="C20" i="12"/>
  <c r="C20" i="11"/>
  <c r="C20" i="10"/>
  <c r="C20" i="9"/>
  <c r="C20" i="8"/>
  <c r="C20" i="7"/>
  <c r="C20" i="6"/>
  <c r="C20" i="5"/>
  <c r="C20" i="4"/>
  <c r="C20" i="3"/>
  <c r="C20" i="2"/>
  <c r="C19" i="12"/>
  <c r="C19" i="11"/>
  <c r="C19" i="10"/>
  <c r="C19" i="6"/>
  <c r="C19" i="5"/>
  <c r="C19" i="4"/>
  <c r="C19" i="3"/>
  <c r="C19" i="2"/>
  <c r="C18" i="12"/>
  <c r="C18" i="11"/>
  <c r="C18" i="10"/>
  <c r="C18" i="9"/>
  <c r="C18" i="8"/>
  <c r="C18" i="7"/>
  <c r="C18" i="6"/>
  <c r="C18" i="5"/>
  <c r="C18" i="4"/>
  <c r="C18" i="3"/>
  <c r="C18" i="2"/>
  <c r="C17" i="12"/>
  <c r="C17" i="11"/>
  <c r="C17" i="10"/>
  <c r="C17" i="9"/>
  <c r="C17" i="8"/>
  <c r="C17" i="7"/>
  <c r="C17" i="6"/>
  <c r="C17" i="5"/>
  <c r="C17" i="4"/>
  <c r="C17" i="3"/>
  <c r="C17" i="2"/>
  <c r="C16" i="12"/>
  <c r="C16" i="11"/>
  <c r="C16" i="10"/>
  <c r="C16" i="9"/>
  <c r="C16" i="8"/>
  <c r="C16" i="7"/>
  <c r="C16" i="6"/>
  <c r="C16" i="5"/>
  <c r="C16" i="4"/>
  <c r="C16" i="3"/>
  <c r="C16" i="2"/>
  <c r="C15" i="12"/>
  <c r="C15" i="11"/>
  <c r="C15" i="10"/>
  <c r="C15" i="9"/>
  <c r="C15" i="8"/>
  <c r="C15" i="7"/>
  <c r="C15" i="6"/>
  <c r="C15" i="5"/>
  <c r="C15" i="4"/>
  <c r="C15" i="3"/>
  <c r="C15" i="2"/>
  <c r="C14" i="12"/>
  <c r="C14" i="11"/>
  <c r="C14" i="10"/>
  <c r="C14" i="9"/>
  <c r="C14" i="8"/>
  <c r="C14" i="7"/>
  <c r="C14" i="6"/>
  <c r="C14" i="5"/>
  <c r="C14" i="4"/>
  <c r="C14" i="3"/>
  <c r="C14" i="2"/>
  <c r="C13" i="12"/>
  <c r="C13" i="11"/>
  <c r="C13" i="10"/>
  <c r="C13" i="9"/>
  <c r="C13" i="8"/>
  <c r="C13" i="7"/>
  <c r="C13" i="6"/>
  <c r="C13" i="5"/>
  <c r="C13" i="4"/>
  <c r="C13" i="3"/>
  <c r="C13" i="2"/>
  <c r="C12" i="12"/>
  <c r="C12" i="11"/>
  <c r="C12" i="10"/>
  <c r="C12" i="9"/>
  <c r="C12" i="8"/>
  <c r="C12" i="7"/>
  <c r="C12" i="6"/>
  <c r="C12" i="5"/>
  <c r="C12" i="4"/>
  <c r="C12" i="3"/>
  <c r="C12" i="2"/>
  <c r="C11" i="12"/>
  <c r="C11" i="11"/>
  <c r="C11" i="10"/>
  <c r="C11" i="9"/>
  <c r="C11" i="8"/>
  <c r="C11" i="7"/>
  <c r="C11" i="6"/>
  <c r="C11" i="5"/>
  <c r="C11" i="4"/>
  <c r="C11" i="3"/>
  <c r="C11" i="2"/>
  <c r="C10" i="12"/>
  <c r="C10" i="11"/>
  <c r="C10" i="10"/>
  <c r="C10" i="9"/>
  <c r="C10" i="8"/>
  <c r="C10" i="7"/>
  <c r="C10" i="6"/>
  <c r="C10" i="5"/>
  <c r="C10" i="4"/>
  <c r="C10" i="3"/>
  <c r="C10" i="2"/>
  <c r="C9" i="12"/>
  <c r="C9" i="11"/>
  <c r="C9" i="10"/>
  <c r="C9" i="9"/>
  <c r="C9" i="8"/>
  <c r="C9" i="7"/>
  <c r="C9" i="6"/>
  <c r="C9" i="5"/>
  <c r="C9" i="4"/>
  <c r="C9" i="3"/>
  <c r="C9" i="2"/>
  <c r="C8" i="12"/>
  <c r="C8" i="11"/>
  <c r="C8" i="10"/>
  <c r="C8" i="9"/>
  <c r="C8" i="8"/>
  <c r="C8" i="7"/>
  <c r="C8" i="6"/>
  <c r="C8" i="5"/>
  <c r="C8" i="4"/>
  <c r="C8" i="3"/>
  <c r="C8" i="2"/>
  <c r="C7" i="12"/>
  <c r="C7" i="11"/>
  <c r="C7" i="10"/>
  <c r="C7" i="9"/>
  <c r="C7" i="8"/>
  <c r="C7" i="7"/>
  <c r="C7" i="6"/>
  <c r="C7" i="5"/>
  <c r="C7" i="4"/>
  <c r="C7" i="3"/>
  <c r="C7" i="2"/>
  <c r="D23" i="11" l="1"/>
  <c r="D23" i="10"/>
  <c r="D23" i="12"/>
  <c r="D23" i="8"/>
  <c r="D23" i="9"/>
  <c r="D23" i="6"/>
  <c r="D23" i="5"/>
  <c r="D23" i="7"/>
  <c r="D23" i="3"/>
  <c r="D23" i="1"/>
  <c r="D23" i="2"/>
  <c r="D23" i="4"/>
  <c r="C23" i="1"/>
  <c r="D36" i="12"/>
  <c r="D36" i="11"/>
  <c r="D36" i="10"/>
  <c r="D36" i="8"/>
  <c r="D36" i="9"/>
  <c r="D36" i="7"/>
  <c r="D36" i="6"/>
  <c r="D36" i="5"/>
  <c r="D36" i="4"/>
  <c r="D36" i="1"/>
  <c r="D36" i="3"/>
  <c r="D36" i="2"/>
  <c r="C36" i="1"/>
  <c r="D18" i="11"/>
  <c r="D18" i="9"/>
  <c r="D18" i="8"/>
  <c r="D18" i="10"/>
  <c r="D18" i="7"/>
  <c r="D18" i="5"/>
  <c r="D18" i="6"/>
  <c r="D18" i="3"/>
  <c r="D18" i="2"/>
  <c r="D18" i="4"/>
  <c r="D18" i="1"/>
  <c r="C18" i="1"/>
  <c r="G32" i="11"/>
  <c r="G31" i="11"/>
  <c r="K8" i="3"/>
  <c r="K7" i="3"/>
  <c r="K32" i="11"/>
  <c r="K31" i="11"/>
  <c r="E32" i="11"/>
  <c r="E31" i="11"/>
  <c r="F32" i="11"/>
  <c r="F31" i="11"/>
  <c r="G19" i="7"/>
  <c r="G32" i="12"/>
  <c r="G31" i="12"/>
  <c r="H8" i="12"/>
  <c r="H8" i="4"/>
  <c r="H8" i="9"/>
  <c r="H8" i="5"/>
  <c r="H8" i="11"/>
  <c r="H8" i="10"/>
  <c r="H8" i="6"/>
  <c r="H8" i="8"/>
  <c r="H8" i="7"/>
  <c r="H10" i="6"/>
  <c r="H10" i="11"/>
  <c r="H10" i="5"/>
  <c r="H10" i="10"/>
  <c r="H10" i="12"/>
  <c r="H10" i="7"/>
  <c r="H10" i="9"/>
  <c r="H10" i="8"/>
  <c r="H10" i="4"/>
  <c r="H11" i="5"/>
  <c r="H11" i="6"/>
  <c r="H11" i="12"/>
  <c r="H11" i="4"/>
  <c r="H11" i="10"/>
  <c r="H11" i="9"/>
  <c r="H11" i="11"/>
  <c r="H11" i="8"/>
  <c r="H11" i="7"/>
  <c r="H13" i="8"/>
  <c r="H13" i="7"/>
  <c r="H13" i="6"/>
  <c r="H13" i="4"/>
  <c r="H13" i="9"/>
  <c r="H13" i="12"/>
  <c r="H13" i="5"/>
  <c r="H13" i="10"/>
  <c r="H13" i="11"/>
  <c r="H14" i="9"/>
  <c r="H14" i="5"/>
  <c r="H14" i="12"/>
  <c r="H14" i="8"/>
  <c r="H14" i="10"/>
  <c r="H14" i="7"/>
  <c r="H14" i="4"/>
  <c r="H14" i="6"/>
  <c r="H14" i="11"/>
  <c r="H16" i="11"/>
  <c r="H16" i="12"/>
  <c r="H16" i="10"/>
  <c r="H16" i="9"/>
  <c r="H16" i="8"/>
  <c r="H16" i="7"/>
  <c r="H16" i="6"/>
  <c r="H18" i="11"/>
  <c r="H18" i="10"/>
  <c r="H18" i="9"/>
  <c r="H18" i="8"/>
  <c r="H18" i="7"/>
  <c r="H18" i="6"/>
  <c r="H17" i="4"/>
  <c r="H17" i="5"/>
  <c r="H18" i="12"/>
  <c r="H19" i="7"/>
  <c r="H19" i="5"/>
  <c r="H19" i="12"/>
  <c r="H19" i="8"/>
  <c r="H19" i="6"/>
  <c r="H19" i="4"/>
  <c r="H19" i="11"/>
  <c r="H19" i="10"/>
  <c r="H19" i="9"/>
  <c r="H21" i="12"/>
  <c r="H21" i="10"/>
  <c r="H21" i="9"/>
  <c r="H21" i="11"/>
  <c r="H21" i="8"/>
  <c r="H21" i="7"/>
  <c r="H21" i="6"/>
  <c r="H20" i="5"/>
  <c r="H20" i="4"/>
  <c r="H22" i="4"/>
  <c r="H22" i="5"/>
  <c r="H25" i="6"/>
  <c r="H25" i="11"/>
  <c r="H25" i="5"/>
  <c r="H25" i="12"/>
  <c r="H25" i="4"/>
  <c r="H25" i="10"/>
  <c r="H25" i="9"/>
  <c r="H25" i="8"/>
  <c r="H25" i="7"/>
  <c r="H27" i="6"/>
  <c r="H27" i="11"/>
  <c r="H27" i="8"/>
  <c r="H27" i="7"/>
  <c r="H27" i="5"/>
  <c r="H27" i="12"/>
  <c r="H27" i="4"/>
  <c r="H27" i="10"/>
  <c r="H27" i="9"/>
  <c r="H29" i="10"/>
  <c r="H29" i="12"/>
  <c r="H29" i="9"/>
  <c r="H29" i="4"/>
  <c r="H29" i="7"/>
  <c r="H29" i="5"/>
  <c r="H29" i="8"/>
  <c r="H29" i="6"/>
  <c r="H29" i="11"/>
  <c r="H32" i="7"/>
  <c r="H32" i="6"/>
  <c r="H32" i="12"/>
  <c r="H32" i="4"/>
  <c r="H32" i="11"/>
  <c r="H32" i="10"/>
  <c r="H32" i="9"/>
  <c r="H32" i="8"/>
  <c r="H32" i="5"/>
  <c r="H34" i="7"/>
  <c r="H34" i="4"/>
  <c r="H34" i="9"/>
  <c r="H34" i="6"/>
  <c r="H34" i="12"/>
  <c r="H34" i="8"/>
  <c r="H34" i="5"/>
  <c r="H34" i="11"/>
  <c r="H34" i="10"/>
  <c r="H36" i="9"/>
  <c r="H36" i="6"/>
  <c r="H36" i="7"/>
  <c r="H36" i="10"/>
  <c r="H36" i="8"/>
  <c r="H36" i="5"/>
  <c r="H36" i="12"/>
  <c r="H36" i="4"/>
  <c r="H36" i="11"/>
  <c r="I8" i="5"/>
  <c r="I8" i="10"/>
  <c r="I8" i="6"/>
  <c r="I8" i="12"/>
  <c r="I8" i="4"/>
  <c r="I8" i="11"/>
  <c r="I8" i="9"/>
  <c r="I8" i="8"/>
  <c r="I8" i="7"/>
  <c r="I10" i="10"/>
  <c r="I10" i="4"/>
  <c r="I10" i="9"/>
  <c r="I10" i="11"/>
  <c r="I10" i="8"/>
  <c r="I10" i="7"/>
  <c r="I10" i="6"/>
  <c r="I10" i="5"/>
  <c r="I10" i="12"/>
  <c r="I11" i="9"/>
  <c r="I11" i="12"/>
  <c r="I11" i="8"/>
  <c r="I11" i="11"/>
  <c r="I11" i="10"/>
  <c r="I11" i="7"/>
  <c r="I11" i="6"/>
  <c r="I11" i="5"/>
  <c r="I11" i="4"/>
  <c r="I13" i="5"/>
  <c r="I13" i="7"/>
  <c r="I13" i="12"/>
  <c r="I13" i="4"/>
  <c r="I13" i="6"/>
  <c r="I13" i="11"/>
  <c r="I13" i="10"/>
  <c r="I13" i="9"/>
  <c r="I13" i="8"/>
  <c r="I14" i="12"/>
  <c r="I14" i="4"/>
  <c r="I14" i="11"/>
  <c r="I14" i="8"/>
  <c r="I14" i="10"/>
  <c r="I14" i="9"/>
  <c r="I14" i="6"/>
  <c r="I14" i="5"/>
  <c r="I14" i="7"/>
  <c r="I16" i="12"/>
  <c r="I16" i="10"/>
  <c r="I16" i="9"/>
  <c r="I16" i="8"/>
  <c r="I16" i="11"/>
  <c r="I16" i="7"/>
  <c r="I16" i="6"/>
  <c r="I18" i="10"/>
  <c r="I18" i="9"/>
  <c r="I18" i="11"/>
  <c r="I18" i="8"/>
  <c r="I18" i="7"/>
  <c r="I18" i="6"/>
  <c r="I17" i="4"/>
  <c r="I17" i="5"/>
  <c r="I18" i="12"/>
  <c r="I19" i="12"/>
  <c r="I19" i="4"/>
  <c r="I19" i="9"/>
  <c r="I19" i="11"/>
  <c r="I19" i="10"/>
  <c r="I19" i="8"/>
  <c r="I19" i="7"/>
  <c r="I19" i="6"/>
  <c r="I19" i="5"/>
  <c r="I21" i="11"/>
  <c r="I21" i="12"/>
  <c r="I21" i="10"/>
  <c r="I21" i="9"/>
  <c r="I21" i="8"/>
  <c r="I21" i="7"/>
  <c r="I21" i="6"/>
  <c r="I20" i="4"/>
  <c r="I20" i="5"/>
  <c r="I22" i="5"/>
  <c r="I22" i="4"/>
  <c r="I25" i="11"/>
  <c r="I25" i="4"/>
  <c r="I25" i="10"/>
  <c r="I25" i="8"/>
  <c r="I25" i="9"/>
  <c r="I25" i="7"/>
  <c r="I25" i="12"/>
  <c r="I25" i="6"/>
  <c r="I25" i="5"/>
  <c r="I27" i="9"/>
  <c r="I27" i="8"/>
  <c r="I27" i="5"/>
  <c r="I27" i="7"/>
  <c r="I27" i="4"/>
  <c r="I27" i="12"/>
  <c r="I27" i="6"/>
  <c r="I27" i="11"/>
  <c r="I27" i="10"/>
  <c r="I29" i="8"/>
  <c r="I29" i="9"/>
  <c r="I29" i="7"/>
  <c r="I29" i="6"/>
  <c r="I29" i="5"/>
  <c r="I29" i="12"/>
  <c r="I29" i="4"/>
  <c r="I29" i="11"/>
  <c r="I29" i="10"/>
  <c r="I32" i="10"/>
  <c r="I32" i="11"/>
  <c r="I32" i="9"/>
  <c r="I32" i="8"/>
  <c r="I32" i="7"/>
  <c r="I32" i="5"/>
  <c r="I32" i="4"/>
  <c r="I32" i="6"/>
  <c r="I32" i="12"/>
  <c r="I34" i="7"/>
  <c r="I34" i="6"/>
  <c r="I34" i="8"/>
  <c r="I34" i="5"/>
  <c r="I34" i="12"/>
  <c r="I34" i="4"/>
  <c r="I34" i="9"/>
  <c r="I34" i="10"/>
  <c r="I34" i="11"/>
  <c r="I36" i="7"/>
  <c r="I36" i="4"/>
  <c r="I36" i="6"/>
  <c r="I36" i="5"/>
  <c r="I36" i="12"/>
  <c r="I36" i="11"/>
  <c r="I36" i="10"/>
  <c r="I36" i="9"/>
  <c r="I36" i="8"/>
  <c r="K7" i="4"/>
  <c r="K8" i="4"/>
  <c r="K18" i="12"/>
  <c r="K19" i="12"/>
  <c r="K32" i="12"/>
  <c r="K31" i="12"/>
  <c r="D32" i="12"/>
  <c r="D32" i="10"/>
  <c r="D32" i="11"/>
  <c r="D32" i="8"/>
  <c r="D32" i="9"/>
  <c r="D32" i="7"/>
  <c r="D32" i="6"/>
  <c r="D32" i="5"/>
  <c r="D32" i="3"/>
  <c r="D32" i="2"/>
  <c r="D32" i="4"/>
  <c r="D32" i="1"/>
  <c r="C32" i="1"/>
  <c r="D31" i="12"/>
  <c r="D31" i="11"/>
  <c r="D13" i="12"/>
  <c r="D13" i="9"/>
  <c r="D13" i="11"/>
  <c r="D13" i="10"/>
  <c r="D13" i="8"/>
  <c r="D13" i="7"/>
  <c r="D13" i="5"/>
  <c r="D13" i="6"/>
  <c r="D13" i="4"/>
  <c r="D13" i="3"/>
  <c r="D13" i="2"/>
  <c r="C13" i="1"/>
  <c r="D13" i="1"/>
  <c r="C19" i="7"/>
  <c r="E32" i="12"/>
  <c r="E31" i="12"/>
  <c r="F21" i="12"/>
  <c r="F21" i="1"/>
  <c r="F23" i="12"/>
  <c r="F23" i="1"/>
  <c r="F25" i="12"/>
  <c r="F25" i="1"/>
  <c r="F27" i="12"/>
  <c r="F27" i="1"/>
  <c r="F29" i="12"/>
  <c r="F29" i="1"/>
  <c r="F32" i="12"/>
  <c r="F32" i="1"/>
  <c r="F31" i="12"/>
  <c r="F34" i="12"/>
  <c r="F34" i="1"/>
  <c r="F36" i="12"/>
  <c r="F36" i="1"/>
  <c r="K11" i="1"/>
  <c r="I12" i="1"/>
  <c r="K14" i="1"/>
  <c r="I15" i="1"/>
  <c r="I16" i="1"/>
  <c r="K16" i="1"/>
  <c r="I18" i="1"/>
  <c r="K18" i="1"/>
  <c r="I21" i="1"/>
  <c r="K21" i="1"/>
  <c r="K23" i="1"/>
  <c r="I24" i="1"/>
  <c r="K25" i="1"/>
  <c r="I26" i="1"/>
  <c r="K27" i="1"/>
  <c r="I28" i="1"/>
  <c r="I30" i="1"/>
  <c r="K29" i="1"/>
  <c r="K32" i="1"/>
  <c r="I33" i="1"/>
  <c r="K34" i="1"/>
  <c r="I35" i="1"/>
  <c r="J7" i="11"/>
  <c r="J7" i="12"/>
  <c r="J7" i="9"/>
  <c r="J7" i="10"/>
  <c r="J7" i="7"/>
  <c r="J7" i="5"/>
  <c r="J7" i="8"/>
  <c r="J7" i="6"/>
  <c r="J7" i="3"/>
  <c r="J7" i="2"/>
  <c r="J7" i="4"/>
  <c r="J7" i="1"/>
  <c r="J9" i="12"/>
  <c r="J9" i="11"/>
  <c r="J9" i="9"/>
  <c r="J9" i="10"/>
  <c r="J9" i="8"/>
  <c r="J9" i="6"/>
  <c r="J9" i="5"/>
  <c r="J9" i="7"/>
  <c r="J9" i="4"/>
  <c r="J9" i="3"/>
  <c r="J9" i="2"/>
  <c r="J9" i="1"/>
  <c r="J12" i="11"/>
  <c r="J12" i="12"/>
  <c r="J12" i="9"/>
  <c r="J12" i="8"/>
  <c r="J12" i="10"/>
  <c r="J12" i="7"/>
  <c r="J12" i="6"/>
  <c r="J12" i="5"/>
  <c r="J12" i="3"/>
  <c r="J12" i="4"/>
  <c r="J12" i="2"/>
  <c r="J12" i="1"/>
  <c r="J15" i="12"/>
  <c r="J15" i="11"/>
  <c r="J15" i="10"/>
  <c r="J15" i="9"/>
  <c r="J15" i="8"/>
  <c r="J15" i="6"/>
  <c r="J15" i="5"/>
  <c r="J15" i="7"/>
  <c r="J15" i="2"/>
  <c r="J15" i="4"/>
  <c r="J15" i="3"/>
  <c r="J15" i="1"/>
  <c r="J17" i="11"/>
  <c r="J17" i="8"/>
  <c r="J17" i="9"/>
  <c r="J17" i="10"/>
  <c r="J17" i="12"/>
  <c r="J17" i="6"/>
  <c r="J17" i="5"/>
  <c r="J17" i="7"/>
  <c r="J17" i="4"/>
  <c r="J17" i="3"/>
  <c r="J17" i="2"/>
  <c r="J17" i="1"/>
  <c r="J19" i="12"/>
  <c r="J19" i="11"/>
  <c r="J19" i="9"/>
  <c r="J19" i="8"/>
  <c r="J19" i="10"/>
  <c r="J19" i="7"/>
  <c r="J19" i="5"/>
  <c r="J19" i="6"/>
  <c r="J19" i="3"/>
  <c r="J19" i="2"/>
  <c r="J19" i="4"/>
  <c r="J19" i="1"/>
  <c r="J20" i="12"/>
  <c r="J20" i="10"/>
  <c r="J20" i="9"/>
  <c r="J20" i="11"/>
  <c r="J20" i="8"/>
  <c r="J20" i="6"/>
  <c r="J20" i="5"/>
  <c r="J20" i="7"/>
  <c r="J20" i="3"/>
  <c r="J20" i="1"/>
  <c r="J20" i="4"/>
  <c r="J20" i="2"/>
  <c r="J22" i="12"/>
  <c r="J22" i="11"/>
  <c r="J22" i="10"/>
  <c r="J22" i="9"/>
  <c r="J22" i="8"/>
  <c r="J22" i="6"/>
  <c r="J22" i="5"/>
  <c r="J22" i="7"/>
  <c r="J22" i="2"/>
  <c r="J22" i="4"/>
  <c r="J22" i="1"/>
  <c r="J22" i="3"/>
  <c r="J24" i="12"/>
  <c r="J24" i="10"/>
  <c r="J24" i="11"/>
  <c r="J24" i="8"/>
  <c r="J24" i="9"/>
  <c r="J24" i="7"/>
  <c r="J24" i="6"/>
  <c r="J24" i="5"/>
  <c r="J24" i="1"/>
  <c r="J24" i="4"/>
  <c r="J24" i="3"/>
  <c r="J24" i="2"/>
  <c r="J26" i="12"/>
  <c r="J26" i="10"/>
  <c r="J26" i="9"/>
  <c r="J26" i="8"/>
  <c r="J26" i="11"/>
  <c r="J26" i="6"/>
  <c r="J26" i="5"/>
  <c r="J26" i="7"/>
  <c r="J26" i="4"/>
  <c r="J26" i="3"/>
  <c r="J26" i="2"/>
  <c r="J26" i="1"/>
  <c r="J28" i="11"/>
  <c r="J28" i="9"/>
  <c r="J28" i="10"/>
  <c r="J28" i="8"/>
  <c r="J28" i="12"/>
  <c r="J28" i="7"/>
  <c r="J28" i="6"/>
  <c r="J28" i="5"/>
  <c r="J28" i="3"/>
  <c r="J28" i="2"/>
  <c r="J28" i="4"/>
  <c r="J28" i="1"/>
  <c r="J30" i="11"/>
  <c r="J30" i="10"/>
  <c r="J30" i="9"/>
  <c r="J30" i="12"/>
  <c r="J30" i="8"/>
  <c r="J30" i="5"/>
  <c r="J30" i="6"/>
  <c r="J30" i="7"/>
  <c r="J30" i="4"/>
  <c r="J30" i="3"/>
  <c r="J30" i="2"/>
  <c r="J30" i="1"/>
  <c r="J31" i="10"/>
  <c r="J31" i="9"/>
  <c r="J31" i="8"/>
  <c r="J31" i="6"/>
  <c r="J31" i="7"/>
  <c r="J31" i="5"/>
  <c r="J31" i="4"/>
  <c r="J31" i="1"/>
  <c r="J31" i="2"/>
  <c r="J31" i="3"/>
  <c r="J33" i="12"/>
  <c r="J33" i="11"/>
  <c r="J33" i="10"/>
  <c r="J33" i="8"/>
  <c r="J33" i="9"/>
  <c r="J33" i="7"/>
  <c r="J33" i="6"/>
  <c r="J33" i="5"/>
  <c r="J33" i="4"/>
  <c r="J33" i="1"/>
  <c r="J33" i="3"/>
  <c r="J33" i="2"/>
  <c r="J35" i="12"/>
  <c r="J35" i="10"/>
  <c r="J35" i="9"/>
  <c r="J35" i="11"/>
  <c r="J35" i="8"/>
  <c r="J35" i="6"/>
  <c r="J35" i="7"/>
  <c r="J35" i="5"/>
  <c r="J35" i="2"/>
  <c r="J35" i="3"/>
  <c r="J35" i="1"/>
  <c r="J35" i="4"/>
  <c r="L7" i="11"/>
  <c r="L7" i="12"/>
  <c r="L7" i="10"/>
  <c r="L7" i="9"/>
  <c r="L7" i="5"/>
  <c r="L7" i="6"/>
  <c r="L7" i="8"/>
  <c r="L7" i="7"/>
  <c r="L7" i="2"/>
  <c r="L7" i="4"/>
  <c r="L7" i="3"/>
  <c r="L7" i="1"/>
  <c r="L9" i="11"/>
  <c r="L9" i="12"/>
  <c r="L9" i="9"/>
  <c r="L9" i="10"/>
  <c r="L9" i="8"/>
  <c r="L9" i="7"/>
  <c r="L9" i="5"/>
  <c r="L9" i="6"/>
  <c r="L9" i="4"/>
  <c r="L9" i="3"/>
  <c r="L9" i="2"/>
  <c r="L9" i="1"/>
  <c r="L12" i="12"/>
  <c r="L12" i="10"/>
  <c r="L12" i="11"/>
  <c r="L12" i="9"/>
  <c r="L12" i="8"/>
  <c r="L12" i="7"/>
  <c r="L12" i="6"/>
  <c r="L12" i="5"/>
  <c r="L12" i="3"/>
  <c r="L12" i="4"/>
  <c r="L12" i="2"/>
  <c r="L12" i="1"/>
  <c r="L15" i="11"/>
  <c r="L15" i="12"/>
  <c r="L15" i="10"/>
  <c r="L15" i="8"/>
  <c r="L15" i="9"/>
  <c r="L15" i="5"/>
  <c r="L15" i="7"/>
  <c r="L15" i="6"/>
  <c r="L15" i="2"/>
  <c r="L15" i="4"/>
  <c r="L15" i="3"/>
  <c r="L15" i="1"/>
  <c r="L17" i="11"/>
  <c r="L17" i="12"/>
  <c r="L17" i="10"/>
  <c r="L17" i="9"/>
  <c r="L17" i="8"/>
  <c r="L17" i="5"/>
  <c r="L17" i="7"/>
  <c r="L17" i="6"/>
  <c r="L17" i="4"/>
  <c r="L17" i="3"/>
  <c r="L17" i="2"/>
  <c r="L17" i="1"/>
  <c r="L19" i="11"/>
  <c r="L19" i="12"/>
  <c r="L19" i="10"/>
  <c r="L19" i="9"/>
  <c r="L19" i="8"/>
  <c r="L19" i="7"/>
  <c r="L19" i="6"/>
  <c r="L19" i="5"/>
  <c r="L19" i="3"/>
  <c r="L19" i="4"/>
  <c r="L19" i="2"/>
  <c r="L19" i="1"/>
  <c r="L20" i="12"/>
  <c r="L20" i="9"/>
  <c r="L20" i="11"/>
  <c r="L20" i="10"/>
  <c r="L20" i="8"/>
  <c r="L20" i="7"/>
  <c r="L20" i="5"/>
  <c r="L20" i="6"/>
  <c r="L20" i="3"/>
  <c r="L20" i="4"/>
  <c r="L20" i="1"/>
  <c r="L20" i="2"/>
  <c r="L22" i="12"/>
  <c r="L22" i="11"/>
  <c r="L22" i="10"/>
  <c r="L22" i="9"/>
  <c r="L22" i="8"/>
  <c r="L22" i="5"/>
  <c r="L22" i="7"/>
  <c r="L22" i="6"/>
  <c r="L22" i="2"/>
  <c r="L22" i="1"/>
  <c r="L22" i="4"/>
  <c r="L22" i="3"/>
  <c r="L24" i="12"/>
  <c r="L24" i="11"/>
  <c r="L24" i="8"/>
  <c r="L24" i="9"/>
  <c r="L24" i="10"/>
  <c r="L24" i="7"/>
  <c r="L24" i="6"/>
  <c r="L24" i="5"/>
  <c r="L24" i="1"/>
  <c r="L24" i="4"/>
  <c r="L24" i="3"/>
  <c r="L24" i="2"/>
  <c r="L26" i="11"/>
  <c r="L26" i="10"/>
  <c r="L26" i="9"/>
  <c r="L26" i="12"/>
  <c r="L26" i="8"/>
  <c r="L26" i="7"/>
  <c r="L26" i="5"/>
  <c r="L26" i="6"/>
  <c r="L26" i="3"/>
  <c r="L26" i="1"/>
  <c r="L26" i="2"/>
  <c r="L26" i="4"/>
  <c r="L28" i="12"/>
  <c r="L28" i="11"/>
  <c r="L28" i="10"/>
  <c r="L28" i="9"/>
  <c r="L28" i="8"/>
  <c r="L28" i="7"/>
  <c r="L28" i="5"/>
  <c r="L28" i="6"/>
  <c r="L28" i="2"/>
  <c r="L28" i="4"/>
  <c r="L28" i="1"/>
  <c r="L30" i="12"/>
  <c r="L30" i="11"/>
  <c r="L30" i="10"/>
  <c r="L30" i="9"/>
  <c r="L30" i="8"/>
  <c r="L30" i="6"/>
  <c r="L30" i="5"/>
  <c r="L30" i="7"/>
  <c r="L30" i="4"/>
  <c r="L30" i="1"/>
  <c r="L30" i="2"/>
  <c r="L30" i="3"/>
  <c r="L31" i="9"/>
  <c r="L31" i="10"/>
  <c r="L31" i="8"/>
  <c r="L31" i="5"/>
  <c r="L31" i="7"/>
  <c r="L31" i="6"/>
  <c r="L31" i="1"/>
  <c r="L31" i="4"/>
  <c r="L31" i="3"/>
  <c r="L31" i="2"/>
  <c r="L33" i="12"/>
  <c r="L33" i="10"/>
  <c r="L33" i="8"/>
  <c r="L33" i="11"/>
  <c r="L33" i="9"/>
  <c r="L33" i="7"/>
  <c r="L33" i="6"/>
  <c r="L33" i="5"/>
  <c r="L33" i="1"/>
  <c r="L33" i="2"/>
  <c r="L33" i="4"/>
  <c r="L35" i="11"/>
  <c r="L35" i="12"/>
  <c r="L35" i="10"/>
  <c r="L35" i="9"/>
  <c r="L35" i="8"/>
  <c r="L35" i="7"/>
  <c r="L35" i="6"/>
  <c r="L35" i="5"/>
  <c r="L35" i="2"/>
  <c r="L35" i="3"/>
  <c r="L35" i="4"/>
  <c r="L35" i="1"/>
  <c r="K8" i="5"/>
  <c r="K7" i="5"/>
  <c r="K24" i="9"/>
  <c r="K23" i="9"/>
  <c r="M7" i="12"/>
  <c r="M7" i="11"/>
  <c r="M7" i="9"/>
  <c r="M7" i="10"/>
  <c r="M7" i="6"/>
  <c r="M7" i="8"/>
  <c r="M7" i="5"/>
  <c r="M7" i="7"/>
  <c r="M7" i="4"/>
  <c r="M7" i="2"/>
  <c r="M7" i="3"/>
  <c r="M7" i="1"/>
  <c r="M9" i="12"/>
  <c r="M9" i="10"/>
  <c r="M9" i="11"/>
  <c r="M9" i="9"/>
  <c r="M9" i="8"/>
  <c r="M9" i="7"/>
  <c r="M9" i="5"/>
  <c r="M9" i="6"/>
  <c r="M9" i="3"/>
  <c r="M9" i="2"/>
  <c r="M9" i="4"/>
  <c r="M9" i="1"/>
  <c r="M12" i="11"/>
  <c r="M12" i="10"/>
  <c r="M12" i="12"/>
  <c r="M12" i="9"/>
  <c r="M12" i="8"/>
  <c r="M12" i="7"/>
  <c r="M12" i="6"/>
  <c r="M12" i="5"/>
  <c r="M12" i="3"/>
  <c r="M12" i="2"/>
  <c r="M12" i="4"/>
  <c r="M12" i="1"/>
  <c r="M15" i="12"/>
  <c r="M15" i="10"/>
  <c r="M15" i="9"/>
  <c r="M15" i="11"/>
  <c r="M15" i="8"/>
  <c r="M15" i="7"/>
  <c r="M15" i="6"/>
  <c r="M15" i="5"/>
  <c r="M15" i="4"/>
  <c r="M15" i="3"/>
  <c r="M15" i="2"/>
  <c r="M15" i="1"/>
  <c r="M17" i="12"/>
  <c r="M17" i="10"/>
  <c r="M17" i="9"/>
  <c r="M17" i="11"/>
  <c r="M17" i="8"/>
  <c r="M17" i="7"/>
  <c r="M17" i="5"/>
  <c r="M17" i="6"/>
  <c r="M17" i="3"/>
  <c r="M17" i="2"/>
  <c r="M17" i="4"/>
  <c r="M17" i="1"/>
  <c r="M19" i="12"/>
  <c r="M19" i="11"/>
  <c r="M19" i="10"/>
  <c r="M19" i="8"/>
  <c r="M19" i="9"/>
  <c r="M19" i="6"/>
  <c r="M19" i="7"/>
  <c r="M19" i="5"/>
  <c r="M19" i="3"/>
  <c r="M19" i="4"/>
  <c r="M19" i="2"/>
  <c r="M19" i="1"/>
  <c r="M20" i="11"/>
  <c r="M20" i="12"/>
  <c r="M20" i="9"/>
  <c r="M20" i="10"/>
  <c r="M20" i="8"/>
  <c r="M20" i="5"/>
  <c r="M20" i="7"/>
  <c r="M20" i="6"/>
  <c r="M20" i="2"/>
  <c r="M20" i="4"/>
  <c r="M20" i="1"/>
  <c r="M20" i="3"/>
  <c r="M22" i="11"/>
  <c r="M22" i="12"/>
  <c r="M22" i="10"/>
  <c r="M22" i="9"/>
  <c r="M22" i="8"/>
  <c r="M22" i="7"/>
  <c r="M22" i="6"/>
  <c r="M22" i="5"/>
  <c r="M22" i="1"/>
  <c r="M22" i="4"/>
  <c r="M22" i="3"/>
  <c r="M22" i="2"/>
  <c r="M26" i="12"/>
  <c r="M26" i="11"/>
  <c r="M26" i="9"/>
  <c r="M26" i="10"/>
  <c r="M26" i="8"/>
  <c r="M26" i="7"/>
  <c r="M26" i="5"/>
  <c r="M26" i="6"/>
  <c r="M26" i="3"/>
  <c r="M26" i="2"/>
  <c r="M26" i="1"/>
  <c r="M26" i="4"/>
  <c r="M28" i="11"/>
  <c r="M28" i="12"/>
  <c r="M28" i="8"/>
  <c r="M28" i="9"/>
  <c r="M28" i="10"/>
  <c r="M28" i="7"/>
  <c r="M28" i="5"/>
  <c r="M28" i="6"/>
  <c r="M28" i="2"/>
  <c r="M28" i="4"/>
  <c r="M28" i="3"/>
  <c r="M28" i="1"/>
  <c r="M30" i="1"/>
  <c r="M30" i="3"/>
  <c r="M30" i="2"/>
  <c r="M31" i="10"/>
  <c r="M31" i="9"/>
  <c r="M31" i="8"/>
  <c r="M31" i="7"/>
  <c r="M31" i="5"/>
  <c r="M31" i="6"/>
  <c r="M31" i="4"/>
  <c r="M31" i="1"/>
  <c r="M31" i="3"/>
  <c r="M31" i="2"/>
  <c r="M33" i="11"/>
  <c r="M33" i="12"/>
  <c r="M33" i="10"/>
  <c r="M33" i="9"/>
  <c r="M33" i="8"/>
  <c r="M33" i="6"/>
  <c r="M33" i="7"/>
  <c r="M33" i="5"/>
  <c r="M33" i="3"/>
  <c r="M33" i="2"/>
  <c r="M33" i="4"/>
  <c r="M33" i="1"/>
  <c r="M35" i="11"/>
  <c r="M35" i="12"/>
  <c r="M35" i="10"/>
  <c r="M35" i="9"/>
  <c r="M35" i="8"/>
  <c r="M35" i="5"/>
  <c r="M35" i="7"/>
  <c r="M35" i="6"/>
  <c r="M35" i="3"/>
  <c r="M35" i="4"/>
  <c r="M35" i="2"/>
  <c r="M35" i="1"/>
  <c r="M24" i="11"/>
  <c r="M24" i="12"/>
  <c r="M24" i="9"/>
  <c r="M24" i="8"/>
  <c r="M24" i="10"/>
  <c r="M24" i="7"/>
  <c r="M24" i="6"/>
  <c r="M24" i="5"/>
  <c r="M24" i="4"/>
  <c r="M24" i="3"/>
  <c r="M24" i="2"/>
  <c r="M30" i="11"/>
  <c r="M30" i="12"/>
  <c r="M30" i="10"/>
  <c r="M30" i="9"/>
  <c r="M30" i="8"/>
  <c r="M30" i="5"/>
  <c r="M30" i="7"/>
  <c r="M30" i="6"/>
  <c r="M30" i="4"/>
  <c r="N7" i="11"/>
  <c r="N7" i="10"/>
  <c r="N7" i="9"/>
  <c r="N7" i="12"/>
  <c r="N7" i="8"/>
  <c r="N7" i="7"/>
  <c r="N7" i="6"/>
  <c r="N7" i="5"/>
  <c r="N7" i="4"/>
  <c r="N7" i="3"/>
  <c r="N7" i="2"/>
  <c r="N7" i="1"/>
  <c r="N9" i="11"/>
  <c r="N9" i="9"/>
  <c r="N9" i="10"/>
  <c r="N9" i="12"/>
  <c r="N9" i="7"/>
  <c r="N9" i="6"/>
  <c r="N9" i="5"/>
  <c r="N9" i="8"/>
  <c r="N9" i="3"/>
  <c r="N9" i="4"/>
  <c r="N9" i="2"/>
  <c r="N9" i="1"/>
  <c r="N12" i="12"/>
  <c r="N12" i="10"/>
  <c r="N12" i="11"/>
  <c r="N12" i="9"/>
  <c r="N12" i="8"/>
  <c r="N12" i="6"/>
  <c r="N12" i="5"/>
  <c r="N12" i="7"/>
  <c r="N12" i="2"/>
  <c r="N12" i="4"/>
  <c r="N12" i="3"/>
  <c r="N12" i="1"/>
  <c r="N15" i="11"/>
  <c r="N15" i="12"/>
  <c r="N15" i="9"/>
  <c r="N15" i="10"/>
  <c r="N15" i="8"/>
  <c r="N15" i="7"/>
  <c r="N15" i="6"/>
  <c r="N15" i="5"/>
  <c r="N15" i="4"/>
  <c r="N15" i="3"/>
  <c r="N15" i="2"/>
  <c r="N15" i="1"/>
  <c r="N17" i="11"/>
  <c r="N17" i="12"/>
  <c r="N17" i="10"/>
  <c r="N17" i="9"/>
  <c r="N17" i="8"/>
  <c r="N17" i="7"/>
  <c r="N17" i="5"/>
  <c r="N17" i="6"/>
  <c r="N17" i="3"/>
  <c r="N17" i="4"/>
  <c r="N17" i="2"/>
  <c r="N17" i="1"/>
  <c r="N19" i="12"/>
  <c r="N19" i="11"/>
  <c r="N19" i="10"/>
  <c r="N19" i="9"/>
  <c r="N19" i="8"/>
  <c r="N19" i="6"/>
  <c r="N19" i="5"/>
  <c r="N19" i="7"/>
  <c r="N19" i="3"/>
  <c r="N19" i="2"/>
  <c r="N19" i="4"/>
  <c r="N19" i="1"/>
  <c r="N20" i="11"/>
  <c r="N20" i="10"/>
  <c r="N20" i="8"/>
  <c r="N20" i="12"/>
  <c r="N20" i="9"/>
  <c r="N20" i="5"/>
  <c r="N20" i="7"/>
  <c r="N20" i="6"/>
  <c r="N20" i="2"/>
  <c r="N20" i="1"/>
  <c r="N20" i="4"/>
  <c r="N20" i="3"/>
  <c r="N22" i="11"/>
  <c r="N22" i="10"/>
  <c r="N22" i="12"/>
  <c r="N22" i="9"/>
  <c r="N22" i="8"/>
  <c r="N22" i="7"/>
  <c r="N22" i="6"/>
  <c r="N22" i="5"/>
  <c r="N22" i="1"/>
  <c r="N22" i="4"/>
  <c r="N22" i="3"/>
  <c r="N22" i="2"/>
  <c r="N24" i="12"/>
  <c r="N24" i="10"/>
  <c r="N24" i="9"/>
  <c r="N24" i="11"/>
  <c r="N24" i="8"/>
  <c r="N24" i="6"/>
  <c r="N24" i="5"/>
  <c r="N24" i="7"/>
  <c r="N24" i="3"/>
  <c r="N24" i="1"/>
  <c r="N24" i="2"/>
  <c r="N24" i="4"/>
  <c r="N26" i="11"/>
  <c r="N26" i="12"/>
  <c r="N26" i="10"/>
  <c r="N26" i="8"/>
  <c r="N26" i="5"/>
  <c r="N26" i="7"/>
  <c r="N26" i="6"/>
  <c r="N26" i="2"/>
  <c r="N26" i="4"/>
  <c r="N26" i="3"/>
  <c r="N26" i="1"/>
  <c r="N26" i="9"/>
  <c r="N28" i="12"/>
  <c r="N28" i="10"/>
  <c r="N28" i="11"/>
  <c r="N28" i="9"/>
  <c r="N28" i="8"/>
  <c r="N28" i="6"/>
  <c r="N28" i="7"/>
  <c r="N28" i="5"/>
  <c r="N28" i="1"/>
  <c r="N28" i="4"/>
  <c r="N28" i="2"/>
  <c r="N28" i="3"/>
  <c r="N30" i="12"/>
  <c r="N30" i="10"/>
  <c r="N30" i="9"/>
  <c r="N30" i="8"/>
  <c r="N30" i="11"/>
  <c r="N30" i="7"/>
  <c r="N30" i="6"/>
  <c r="N30" i="5"/>
  <c r="N30" i="4"/>
  <c r="N30" i="1"/>
  <c r="N30" i="3"/>
  <c r="N30" i="2"/>
  <c r="N31" i="10"/>
  <c r="N31" i="8"/>
  <c r="N31" i="9"/>
  <c r="N31" i="6"/>
  <c r="N31" i="5"/>
  <c r="N31" i="7"/>
  <c r="N31" i="3"/>
  <c r="N31" i="1"/>
  <c r="N31" i="2"/>
  <c r="N31" i="4"/>
  <c r="N33" i="12"/>
  <c r="N33" i="10"/>
  <c r="N33" i="9"/>
  <c r="N33" i="11"/>
  <c r="N33" i="8"/>
  <c r="N33" i="6"/>
  <c r="N33" i="7"/>
  <c r="N33" i="5"/>
  <c r="N33" i="3"/>
  <c r="N33" i="2"/>
  <c r="N33" i="4"/>
  <c r="N33" i="1"/>
  <c r="N35" i="12"/>
  <c r="N35" i="11"/>
  <c r="N35" i="8"/>
  <c r="N35" i="10"/>
  <c r="N35" i="9"/>
  <c r="N35" i="5"/>
  <c r="N35" i="7"/>
  <c r="N35" i="6"/>
  <c r="N35" i="4"/>
  <c r="N35" i="2"/>
  <c r="N35" i="3"/>
  <c r="N35" i="1"/>
  <c r="N34" i="4"/>
  <c r="O7" i="12"/>
  <c r="O7" i="10"/>
  <c r="O7" i="11"/>
  <c r="O7" i="9"/>
  <c r="O7" i="8"/>
  <c r="O7" i="6"/>
  <c r="O7" i="5"/>
  <c r="O7" i="7"/>
  <c r="O7" i="3"/>
  <c r="O7" i="2"/>
  <c r="O7" i="4"/>
  <c r="O7" i="1"/>
  <c r="O9" i="12"/>
  <c r="O9" i="9"/>
  <c r="O9" i="10"/>
  <c r="O9" i="11"/>
  <c r="O9" i="7"/>
  <c r="O9" i="6"/>
  <c r="O9" i="8"/>
  <c r="O9" i="5"/>
  <c r="O9" i="3"/>
  <c r="O9" i="4"/>
  <c r="O9" i="2"/>
  <c r="O9" i="1"/>
  <c r="O12" i="11"/>
  <c r="O12" i="12"/>
  <c r="O12" i="10"/>
  <c r="O12" i="8"/>
  <c r="O12" i="9"/>
  <c r="O12" i="6"/>
  <c r="O12" i="5"/>
  <c r="O12" i="7"/>
  <c r="O12" i="2"/>
  <c r="O12" i="4"/>
  <c r="O12" i="3"/>
  <c r="O12" i="1"/>
  <c r="O15" i="11"/>
  <c r="O15" i="10"/>
  <c r="O15" i="12"/>
  <c r="O15" i="8"/>
  <c r="O15" i="9"/>
  <c r="O15" i="7"/>
  <c r="O15" i="6"/>
  <c r="O15" i="5"/>
  <c r="O15" i="3"/>
  <c r="O15" i="2"/>
  <c r="O15" i="4"/>
  <c r="O15" i="1"/>
  <c r="O17" i="11"/>
  <c r="O17" i="12"/>
  <c r="O17" i="10"/>
  <c r="O17" i="8"/>
  <c r="O17" i="9"/>
  <c r="O17" i="7"/>
  <c r="O17" i="6"/>
  <c r="O17" i="5"/>
  <c r="O17" i="3"/>
  <c r="O17" i="4"/>
  <c r="O17" i="2"/>
  <c r="O17" i="1"/>
  <c r="O19" i="11"/>
  <c r="O19" i="12"/>
  <c r="O19" i="10"/>
  <c r="O19" i="8"/>
  <c r="O19" i="9"/>
  <c r="O19" i="5"/>
  <c r="O19" i="7"/>
  <c r="O19" i="6"/>
  <c r="O19" i="2"/>
  <c r="O19" i="4"/>
  <c r="O19" i="3"/>
  <c r="O19" i="1"/>
  <c r="O20" i="12"/>
  <c r="O20" i="11"/>
  <c r="O20" i="9"/>
  <c r="O20" i="10"/>
  <c r="O20" i="8"/>
  <c r="O20" i="7"/>
  <c r="O20" i="5"/>
  <c r="O20" i="6"/>
  <c r="O20" i="2"/>
  <c r="O20" i="1"/>
  <c r="O20" i="4"/>
  <c r="O20" i="3"/>
  <c r="O22" i="12"/>
  <c r="O22" i="11"/>
  <c r="O22" i="9"/>
  <c r="O22" i="8"/>
  <c r="O22" i="10"/>
  <c r="O22" i="7"/>
  <c r="O22" i="6"/>
  <c r="O22" i="5"/>
  <c r="O22" i="4"/>
  <c r="O22" i="3"/>
  <c r="O22" i="2"/>
  <c r="O22" i="1"/>
  <c r="O24" i="11"/>
  <c r="O24" i="12"/>
  <c r="O24" i="10"/>
  <c r="O24" i="9"/>
  <c r="O24" i="8"/>
  <c r="O24" i="6"/>
  <c r="O24" i="5"/>
  <c r="O24" i="7"/>
  <c r="O24" i="3"/>
  <c r="O24" i="1"/>
  <c r="O24" i="4"/>
  <c r="O24" i="2"/>
  <c r="O26" i="12"/>
  <c r="O26" i="10"/>
  <c r="O26" i="11"/>
  <c r="O26" i="9"/>
  <c r="O26" i="8"/>
  <c r="O26" i="5"/>
  <c r="O26" i="7"/>
  <c r="O26" i="6"/>
  <c r="O26" i="2"/>
  <c r="O26" i="4"/>
  <c r="O26" i="1"/>
  <c r="O28" i="11"/>
  <c r="O28" i="12"/>
  <c r="O28" i="10"/>
  <c r="O28" i="9"/>
  <c r="O28" i="8"/>
  <c r="O28" i="6"/>
  <c r="O28" i="7"/>
  <c r="O28" i="5"/>
  <c r="O28" i="1"/>
  <c r="O28" i="4"/>
  <c r="O28" i="3"/>
  <c r="O28" i="2"/>
  <c r="O30" i="11"/>
  <c r="O30" i="12"/>
  <c r="O30" i="10"/>
  <c r="O30" i="9"/>
  <c r="O30" i="8"/>
  <c r="O30" i="5"/>
  <c r="O30" i="7"/>
  <c r="O30" i="6"/>
  <c r="O30" i="3"/>
  <c r="O30" i="1"/>
  <c r="O30" i="2"/>
  <c r="O31" i="9"/>
  <c r="O31" i="10"/>
  <c r="O31" i="8"/>
  <c r="O31" i="7"/>
  <c r="O31" i="5"/>
  <c r="O31" i="6"/>
  <c r="O31" i="3"/>
  <c r="O31" i="2"/>
  <c r="O31" i="4"/>
  <c r="O31" i="1"/>
  <c r="O33" i="12"/>
  <c r="O33" i="11"/>
  <c r="O33" i="10"/>
  <c r="O33" i="9"/>
  <c r="O33" i="8"/>
  <c r="O33" i="5"/>
  <c r="O33" i="7"/>
  <c r="O33" i="6"/>
  <c r="O33" i="3"/>
  <c r="O33" i="2"/>
  <c r="O33" i="4"/>
  <c r="O33" i="1"/>
  <c r="O35" i="12"/>
  <c r="O35" i="11"/>
  <c r="O35" i="10"/>
  <c r="O35" i="8"/>
  <c r="O35" i="9"/>
  <c r="O35" i="7"/>
  <c r="O35" i="6"/>
  <c r="O35" i="5"/>
  <c r="O35" i="4"/>
  <c r="O35" i="1"/>
  <c r="O35" i="2"/>
  <c r="O35" i="3"/>
  <c r="O34" i="4"/>
  <c r="D25" i="11"/>
  <c r="D25" i="10"/>
  <c r="D25" i="9"/>
  <c r="D25" i="12"/>
  <c r="D25" i="8"/>
  <c r="D25" i="5"/>
  <c r="D25" i="7"/>
  <c r="D25" i="6"/>
  <c r="D25" i="3"/>
  <c r="D25" i="2"/>
  <c r="D25" i="4"/>
  <c r="D25" i="1"/>
  <c r="C25" i="1"/>
  <c r="D11" i="12"/>
  <c r="D11" i="10"/>
  <c r="D11" i="11"/>
  <c r="D11" i="8"/>
  <c r="D11" i="9"/>
  <c r="D11" i="6"/>
  <c r="D11" i="5"/>
  <c r="D11" i="7"/>
  <c r="D11" i="2"/>
  <c r="D11" i="4"/>
  <c r="D11" i="3"/>
  <c r="D11" i="1"/>
  <c r="C11" i="1"/>
  <c r="D21" i="11"/>
  <c r="D21" i="9"/>
  <c r="D21" i="10"/>
  <c r="D21" i="12"/>
  <c r="D21" i="8"/>
  <c r="D21" i="7"/>
  <c r="D21" i="6"/>
  <c r="D21" i="5"/>
  <c r="D21" i="1"/>
  <c r="D21" i="4"/>
  <c r="D21" i="3"/>
  <c r="D21" i="2"/>
  <c r="C21" i="1"/>
  <c r="C19" i="8"/>
  <c r="D22" i="12"/>
  <c r="D22" i="9"/>
  <c r="D22" i="11"/>
  <c r="D22" i="8"/>
  <c r="D22" i="10"/>
  <c r="D22" i="7"/>
  <c r="D22" i="5"/>
  <c r="D22" i="6"/>
  <c r="D22" i="4"/>
  <c r="D22" i="3"/>
  <c r="D22" i="2"/>
  <c r="D22" i="1"/>
  <c r="C22" i="1"/>
  <c r="D24" i="12"/>
  <c r="D24" i="10"/>
  <c r="D24" i="9"/>
  <c r="D24" i="8"/>
  <c r="D24" i="11"/>
  <c r="D24" i="6"/>
  <c r="D24" i="7"/>
  <c r="D24" i="5"/>
  <c r="D24" i="3"/>
  <c r="D24" i="1"/>
  <c r="D24" i="4"/>
  <c r="D24" i="2"/>
  <c r="C24" i="1"/>
  <c r="C24" i="9"/>
  <c r="D26" i="11"/>
  <c r="D26" i="10"/>
  <c r="D26" i="12"/>
  <c r="D26" i="8"/>
  <c r="D26" i="9"/>
  <c r="D26" i="5"/>
  <c r="D26" i="7"/>
  <c r="D26" i="6"/>
  <c r="D26" i="2"/>
  <c r="D26" i="4"/>
  <c r="D26" i="3"/>
  <c r="D26" i="1"/>
  <c r="C26" i="1"/>
  <c r="D28" i="12"/>
  <c r="D28" i="10"/>
  <c r="D28" i="9"/>
  <c r="D28" i="11"/>
  <c r="D28" i="8"/>
  <c r="D28" i="6"/>
  <c r="D28" i="7"/>
  <c r="D28" i="5"/>
  <c r="D28" i="1"/>
  <c r="D28" i="4"/>
  <c r="D28" i="3"/>
  <c r="D28" i="2"/>
  <c r="C28" i="1"/>
  <c r="D30" i="12"/>
  <c r="D30" i="11"/>
  <c r="D30" i="10"/>
  <c r="D30" i="9"/>
  <c r="D30" i="8"/>
  <c r="D30" i="5"/>
  <c r="D30" i="7"/>
  <c r="D30" i="6"/>
  <c r="D30" i="3"/>
  <c r="D30" i="1"/>
  <c r="D30" i="2"/>
  <c r="D30" i="4"/>
  <c r="C30" i="1"/>
  <c r="C30" i="9"/>
  <c r="D31" i="8"/>
  <c r="D31" i="10"/>
  <c r="D31" i="9"/>
  <c r="D31" i="7"/>
  <c r="D31" i="6"/>
  <c r="D31" i="5"/>
  <c r="D31" i="3"/>
  <c r="D31" i="2"/>
  <c r="D31" i="1"/>
  <c r="D31" i="4"/>
  <c r="C31" i="1"/>
  <c r="D33" i="12"/>
  <c r="D33" i="10"/>
  <c r="D33" i="11"/>
  <c r="D33" i="9"/>
  <c r="D33" i="8"/>
  <c r="D33" i="6"/>
  <c r="D33" i="5"/>
  <c r="D33" i="7"/>
  <c r="D33" i="3"/>
  <c r="D33" i="2"/>
  <c r="D33" i="4"/>
  <c r="D33" i="1"/>
  <c r="C33" i="1"/>
  <c r="D35" i="12"/>
  <c r="D35" i="10"/>
  <c r="D35" i="11"/>
  <c r="D35" i="8"/>
  <c r="D35" i="9"/>
  <c r="D35" i="7"/>
  <c r="D35" i="6"/>
  <c r="D35" i="5"/>
  <c r="D35" i="1"/>
  <c r="D35" i="4"/>
  <c r="D35" i="2"/>
  <c r="D35" i="3"/>
  <c r="C35" i="1"/>
  <c r="E19" i="1"/>
  <c r="E19" i="9"/>
  <c r="E24" i="1"/>
  <c r="E24" i="9"/>
  <c r="F19" i="9"/>
  <c r="F24" i="1"/>
  <c r="F24" i="9"/>
  <c r="G19" i="1"/>
  <c r="G19" i="9"/>
  <c r="G24" i="1"/>
  <c r="G24" i="9"/>
  <c r="H24" i="2"/>
  <c r="I24" i="2"/>
  <c r="K9" i="2"/>
  <c r="K8" i="2"/>
  <c r="K19" i="6"/>
  <c r="K24" i="6"/>
  <c r="K30" i="10"/>
  <c r="K30" i="6"/>
  <c r="D27" i="12"/>
  <c r="D27" i="11"/>
  <c r="D27" i="10"/>
  <c r="D27" i="9"/>
  <c r="D27" i="8"/>
  <c r="D27" i="7"/>
  <c r="D27" i="6"/>
  <c r="D27" i="5"/>
  <c r="D27" i="1"/>
  <c r="D27" i="4"/>
  <c r="D27" i="2"/>
  <c r="D27" i="3"/>
  <c r="C27" i="1"/>
  <c r="D14" i="11"/>
  <c r="D14" i="12"/>
  <c r="D14" i="10"/>
  <c r="D14" i="9"/>
  <c r="D14" i="8"/>
  <c r="D14" i="7"/>
  <c r="D14" i="6"/>
  <c r="D14" i="5"/>
  <c r="D14" i="4"/>
  <c r="D14" i="3"/>
  <c r="D14" i="2"/>
  <c r="C14" i="1"/>
  <c r="D14" i="1"/>
  <c r="E19" i="2"/>
  <c r="E19" i="10"/>
  <c r="E24" i="2"/>
  <c r="E24" i="10"/>
  <c r="F19" i="2"/>
  <c r="F19" i="10"/>
  <c r="F24" i="2"/>
  <c r="F24" i="10"/>
  <c r="G19" i="2"/>
  <c r="G19" i="10"/>
  <c r="G24" i="2"/>
  <c r="G24" i="10"/>
  <c r="H24" i="3"/>
  <c r="I24" i="3"/>
  <c r="K19" i="7"/>
  <c r="K24" i="11"/>
  <c r="K23" i="11"/>
  <c r="K24" i="7"/>
  <c r="K30" i="11"/>
  <c r="K30" i="7"/>
  <c r="K32" i="7"/>
  <c r="K31" i="7"/>
  <c r="D8" i="11"/>
  <c r="D8" i="10"/>
  <c r="D8" i="9"/>
  <c r="D8" i="12"/>
  <c r="D8" i="7"/>
  <c r="D8" i="6"/>
  <c r="D8" i="5"/>
  <c r="D8" i="8"/>
  <c r="D8" i="3"/>
  <c r="D8" i="4"/>
  <c r="D8" i="2"/>
  <c r="C8" i="1"/>
  <c r="D8" i="1"/>
  <c r="D16" i="11"/>
  <c r="D16" i="12"/>
  <c r="D16" i="9"/>
  <c r="D16" i="10"/>
  <c r="D16" i="8"/>
  <c r="D16" i="7"/>
  <c r="D16" i="6"/>
  <c r="D16" i="5"/>
  <c r="D16" i="3"/>
  <c r="D16" i="4"/>
  <c r="D16" i="2"/>
  <c r="C16" i="1"/>
  <c r="D16" i="1"/>
  <c r="D7" i="11"/>
  <c r="D7" i="12"/>
  <c r="D7" i="10"/>
  <c r="D7" i="9"/>
  <c r="D7" i="8"/>
  <c r="D7" i="7"/>
  <c r="D7" i="6"/>
  <c r="D7" i="5"/>
  <c r="D7" i="3"/>
  <c r="D7" i="2"/>
  <c r="D7" i="4"/>
  <c r="C7" i="1"/>
  <c r="D7" i="1"/>
  <c r="D15" i="11"/>
  <c r="D15" i="12"/>
  <c r="D15" i="10"/>
  <c r="D15" i="9"/>
  <c r="D15" i="8"/>
  <c r="D15" i="7"/>
  <c r="D15" i="6"/>
  <c r="D15" i="5"/>
  <c r="D15" i="3"/>
  <c r="D15" i="2"/>
  <c r="D15" i="4"/>
  <c r="C15" i="1"/>
  <c r="D15" i="1"/>
  <c r="D17" i="11"/>
  <c r="D17" i="12"/>
  <c r="D17" i="10"/>
  <c r="D17" i="8"/>
  <c r="D17" i="9"/>
  <c r="D17" i="7"/>
  <c r="D17" i="6"/>
  <c r="D17" i="5"/>
  <c r="D17" i="3"/>
  <c r="D17" i="4"/>
  <c r="D17" i="2"/>
  <c r="C17" i="1"/>
  <c r="D17" i="1"/>
  <c r="C19" i="9"/>
  <c r="C24" i="10"/>
  <c r="C30" i="2"/>
  <c r="H7" i="8"/>
  <c r="H7" i="9"/>
  <c r="H7" i="5"/>
  <c r="H7" i="6"/>
  <c r="H7" i="11"/>
  <c r="H7" i="10"/>
  <c r="H7" i="7"/>
  <c r="H7" i="12"/>
  <c r="H7" i="4"/>
  <c r="H9" i="12"/>
  <c r="H9" i="4"/>
  <c r="H9" i="9"/>
  <c r="H9" i="11"/>
  <c r="H9" i="10"/>
  <c r="H9" i="8"/>
  <c r="H9" i="6"/>
  <c r="H9" i="5"/>
  <c r="H9" i="7"/>
  <c r="H12" i="5"/>
  <c r="H12" i="6"/>
  <c r="H12" i="12"/>
  <c r="H12" i="4"/>
  <c r="H12" i="11"/>
  <c r="H12" i="10"/>
  <c r="H12" i="9"/>
  <c r="H12" i="8"/>
  <c r="H12" i="7"/>
  <c r="H15" i="10"/>
  <c r="H15" i="7"/>
  <c r="H15" i="11"/>
  <c r="H15" i="9"/>
  <c r="H15" i="8"/>
  <c r="H15" i="6"/>
  <c r="H15" i="4"/>
  <c r="H15" i="5"/>
  <c r="H15" i="12"/>
  <c r="H17" i="11"/>
  <c r="H17" i="12"/>
  <c r="H17" i="9"/>
  <c r="H17" i="10"/>
  <c r="H17" i="8"/>
  <c r="H17" i="7"/>
  <c r="H17" i="6"/>
  <c r="H16" i="4"/>
  <c r="H16" i="5"/>
  <c r="H18" i="5"/>
  <c r="H18" i="4"/>
  <c r="H20" i="11"/>
  <c r="H20" i="9"/>
  <c r="H20" i="10"/>
  <c r="H20" i="12"/>
  <c r="H20" i="8"/>
  <c r="H20" i="7"/>
  <c r="H20" i="6"/>
  <c r="H22" i="11"/>
  <c r="H22" i="9"/>
  <c r="H22" i="10"/>
  <c r="H22" i="8"/>
  <c r="H22" i="12"/>
  <c r="H22" i="7"/>
  <c r="H22" i="6"/>
  <c r="H21" i="5"/>
  <c r="H21" i="4"/>
  <c r="H24" i="12"/>
  <c r="H24" i="11"/>
  <c r="H24" i="9"/>
  <c r="H24" i="10"/>
  <c r="H24" i="7"/>
  <c r="H24" i="8"/>
  <c r="H24" i="5"/>
  <c r="H24" i="6"/>
  <c r="H24" i="4"/>
  <c r="H26" i="8"/>
  <c r="H26" i="9"/>
  <c r="H26" i="10"/>
  <c r="H26" i="7"/>
  <c r="H26" i="4"/>
  <c r="H26" i="5"/>
  <c r="H26" i="11"/>
  <c r="H26" i="6"/>
  <c r="H26" i="12"/>
  <c r="H28" i="7"/>
  <c r="H28" i="6"/>
  <c r="H28" i="4"/>
  <c r="H28" i="9"/>
  <c r="H28" i="5"/>
  <c r="H28" i="12"/>
  <c r="H28" i="10"/>
  <c r="H28" i="8"/>
  <c r="H28" i="11"/>
  <c r="H30" i="11"/>
  <c r="H30" i="10"/>
  <c r="H30" i="4"/>
  <c r="H30" i="9"/>
  <c r="H30" i="8"/>
  <c r="H30" i="7"/>
  <c r="H30" i="12"/>
  <c r="H30" i="6"/>
  <c r="H30" i="5"/>
  <c r="H31" i="12"/>
  <c r="H31" i="4"/>
  <c r="H31" i="9"/>
  <c r="H31" i="5"/>
  <c r="H31" i="11"/>
  <c r="H31" i="10"/>
  <c r="H31" i="8"/>
  <c r="H31" i="6"/>
  <c r="H31" i="7"/>
  <c r="H33" i="8"/>
  <c r="H33" i="7"/>
  <c r="H33" i="5"/>
  <c r="H33" i="12"/>
  <c r="H33" i="6"/>
  <c r="H33" i="4"/>
  <c r="H33" i="9"/>
  <c r="H33" i="11"/>
  <c r="H33" i="10"/>
  <c r="H35" i="8"/>
  <c r="H35" i="6"/>
  <c r="H35" i="11"/>
  <c r="H35" i="5"/>
  <c r="H35" i="4"/>
  <c r="H35" i="10"/>
  <c r="H35" i="12"/>
  <c r="H35" i="9"/>
  <c r="H35" i="7"/>
  <c r="I7" i="6"/>
  <c r="I7" i="12"/>
  <c r="I7" i="4"/>
  <c r="I7" i="10"/>
  <c r="I7" i="11"/>
  <c r="I7" i="9"/>
  <c r="I7" i="5"/>
  <c r="I7" i="8"/>
  <c r="I7" i="7"/>
  <c r="I9" i="11"/>
  <c r="I9" i="4"/>
  <c r="I9" i="9"/>
  <c r="I9" i="12"/>
  <c r="I9" i="10"/>
  <c r="I9" i="8"/>
  <c r="I9" i="7"/>
  <c r="I9" i="5"/>
  <c r="I9" i="6"/>
  <c r="I12" i="6"/>
  <c r="I12" i="4"/>
  <c r="I12" i="8"/>
  <c r="I12" i="12"/>
  <c r="I12" i="5"/>
  <c r="I12" i="11"/>
  <c r="I12" i="10"/>
  <c r="I12" i="9"/>
  <c r="I12" i="7"/>
  <c r="I15" i="5"/>
  <c r="I15" i="8"/>
  <c r="I15" i="4"/>
  <c r="I15" i="11"/>
  <c r="I15" i="12"/>
  <c r="I15" i="6"/>
  <c r="I15" i="10"/>
  <c r="I15" i="9"/>
  <c r="I15" i="7"/>
  <c r="I17" i="12"/>
  <c r="I17" i="11"/>
  <c r="I17" i="10"/>
  <c r="I17" i="9"/>
  <c r="I17" i="8"/>
  <c r="I17" i="7"/>
  <c r="I17" i="6"/>
  <c r="I16" i="4"/>
  <c r="I16" i="5"/>
  <c r="I18" i="4"/>
  <c r="I18" i="5"/>
  <c r="I20" i="12"/>
  <c r="I20" i="11"/>
  <c r="I20" i="8"/>
  <c r="I20" i="10"/>
  <c r="I20" i="9"/>
  <c r="I20" i="6"/>
  <c r="I20" i="7"/>
  <c r="I22" i="12"/>
  <c r="I22" i="11"/>
  <c r="I22" i="10"/>
  <c r="I22" i="8"/>
  <c r="I22" i="9"/>
  <c r="I22" i="6"/>
  <c r="I22" i="7"/>
  <c r="I21" i="5"/>
  <c r="I21" i="4"/>
  <c r="I24" i="11"/>
  <c r="I24" i="12"/>
  <c r="I24" i="9"/>
  <c r="I24" i="6"/>
  <c r="I24" i="4"/>
  <c r="I24" i="10"/>
  <c r="I24" i="5"/>
  <c r="I24" i="8"/>
  <c r="I24" i="7"/>
  <c r="I26" i="8"/>
  <c r="I26" i="4"/>
  <c r="I26" i="10"/>
  <c r="I26" i="5"/>
  <c r="I26" i="12"/>
  <c r="I26" i="11"/>
  <c r="I26" i="9"/>
  <c r="I26" i="7"/>
  <c r="I26" i="6"/>
  <c r="I28" i="7"/>
  <c r="I28" i="9"/>
  <c r="I28" i="6"/>
  <c r="I28" i="12"/>
  <c r="I28" i="11"/>
  <c r="I28" i="5"/>
  <c r="I28" i="4"/>
  <c r="I28" i="10"/>
  <c r="I28" i="8"/>
  <c r="I30" i="8"/>
  <c r="I30" i="12"/>
  <c r="I30" i="10"/>
  <c r="I30" i="6"/>
  <c r="I30" i="7"/>
  <c r="I30" i="4"/>
  <c r="I30" i="5"/>
  <c r="I30" i="11"/>
  <c r="I30" i="9"/>
  <c r="I31" i="11"/>
  <c r="I31" i="8"/>
  <c r="I31" i="12"/>
  <c r="I31" i="10"/>
  <c r="I31" i="9"/>
  <c r="I31" i="7"/>
  <c r="I31" i="4"/>
  <c r="I31" i="6"/>
  <c r="I31" i="5"/>
  <c r="I33" i="12"/>
  <c r="I33" i="4"/>
  <c r="I33" i="11"/>
  <c r="I33" i="10"/>
  <c r="I33" i="9"/>
  <c r="I33" i="8"/>
  <c r="I33" i="7"/>
  <c r="I33" i="6"/>
  <c r="I33" i="5"/>
  <c r="I35" i="8"/>
  <c r="I35" i="9"/>
  <c r="I35" i="6"/>
  <c r="I35" i="10"/>
  <c r="I35" i="7"/>
  <c r="I35" i="5"/>
  <c r="I35" i="4"/>
  <c r="I35" i="12"/>
  <c r="I35" i="11"/>
  <c r="K19" i="8"/>
  <c r="K24" i="12"/>
  <c r="K23" i="12"/>
  <c r="K35" i="4"/>
  <c r="K34" i="4"/>
  <c r="D29" i="11"/>
  <c r="D29" i="12"/>
  <c r="D29" i="10"/>
  <c r="D29" i="9"/>
  <c r="D29" i="8"/>
  <c r="D29" i="7"/>
  <c r="D29" i="5"/>
  <c r="D29" i="6"/>
  <c r="D29" i="4"/>
  <c r="D29" i="1"/>
  <c r="D29" i="3"/>
  <c r="D29" i="2"/>
  <c r="C29" i="1"/>
  <c r="D34" i="11"/>
  <c r="D34" i="10"/>
  <c r="D34" i="9"/>
  <c r="D34" i="12"/>
  <c r="D34" i="8"/>
  <c r="D34" i="5"/>
  <c r="D34" i="7"/>
  <c r="D34" i="6"/>
  <c r="D34" i="4"/>
  <c r="D34" i="3"/>
  <c r="D34" i="2"/>
  <c r="D34" i="1"/>
  <c r="C34" i="1"/>
  <c r="D10" i="11"/>
  <c r="D10" i="10"/>
  <c r="D10" i="12"/>
  <c r="D10" i="9"/>
  <c r="D10" i="8"/>
  <c r="D10" i="7"/>
  <c r="D10" i="5"/>
  <c r="D10" i="6"/>
  <c r="D10" i="3"/>
  <c r="D10" i="2"/>
  <c r="D10" i="4"/>
  <c r="D10" i="1"/>
  <c r="C10" i="1"/>
  <c r="D18" i="12"/>
  <c r="D9" i="12"/>
  <c r="D9" i="11"/>
  <c r="D9" i="10"/>
  <c r="D9" i="9"/>
  <c r="D9" i="7"/>
  <c r="D9" i="5"/>
  <c r="D9" i="6"/>
  <c r="D9" i="8"/>
  <c r="D9" i="3"/>
  <c r="D9" i="4"/>
  <c r="D9" i="2"/>
  <c r="C9" i="1"/>
  <c r="D9" i="1"/>
  <c r="D12" i="11"/>
  <c r="D12" i="12"/>
  <c r="D12" i="10"/>
  <c r="D12" i="9"/>
  <c r="D12" i="8"/>
  <c r="D12" i="6"/>
  <c r="D12" i="5"/>
  <c r="D12" i="7"/>
  <c r="D12" i="2"/>
  <c r="D12" i="4"/>
  <c r="D12" i="3"/>
  <c r="D12" i="1"/>
  <c r="C12" i="1"/>
  <c r="D19" i="11"/>
  <c r="D19" i="12"/>
  <c r="D19" i="10"/>
  <c r="D19" i="9"/>
  <c r="D19" i="8"/>
  <c r="D19" i="5"/>
  <c r="D19" i="7"/>
  <c r="D19" i="6"/>
  <c r="D19" i="2"/>
  <c r="D19" i="4"/>
  <c r="D19" i="3"/>
  <c r="D19" i="1"/>
  <c r="C19" i="1"/>
  <c r="D20" i="12"/>
  <c r="D20" i="11"/>
  <c r="D20" i="9"/>
  <c r="D20" i="8"/>
  <c r="D20" i="10"/>
  <c r="D20" i="7"/>
  <c r="D20" i="6"/>
  <c r="D20" i="5"/>
  <c r="D20" i="2"/>
  <c r="D20" i="1"/>
  <c r="D20" i="4"/>
  <c r="D20" i="3"/>
  <c r="C20" i="1"/>
  <c r="C24" i="2"/>
  <c r="C30" i="10"/>
  <c r="F19" i="12"/>
  <c r="F19" i="1"/>
  <c r="F20" i="12"/>
  <c r="F20" i="1"/>
  <c r="F22" i="12"/>
  <c r="F22" i="1"/>
  <c r="F26" i="12"/>
  <c r="F26" i="1"/>
  <c r="F28" i="12"/>
  <c r="F28" i="1"/>
  <c r="F33" i="12"/>
  <c r="F33" i="1"/>
  <c r="F35" i="12"/>
  <c r="F35" i="1"/>
  <c r="K8" i="1"/>
  <c r="I8" i="1"/>
  <c r="K9" i="1"/>
  <c r="I10" i="1"/>
  <c r="K12" i="1"/>
  <c r="I13" i="1"/>
  <c r="K17" i="1"/>
  <c r="I17" i="1"/>
  <c r="K19" i="1"/>
  <c r="I19" i="1"/>
  <c r="K20" i="1"/>
  <c r="I20" i="1"/>
  <c r="I22" i="1"/>
  <c r="K22" i="1"/>
  <c r="I27" i="1"/>
  <c r="K26" i="1"/>
  <c r="I29" i="1"/>
  <c r="K28" i="1"/>
  <c r="I32" i="1"/>
  <c r="K31" i="1"/>
  <c r="K33" i="1"/>
  <c r="I34" i="1"/>
  <c r="K35" i="1"/>
  <c r="I36" i="1"/>
  <c r="J8" i="11"/>
  <c r="J8" i="12"/>
  <c r="J8" i="10"/>
  <c r="J8" i="9"/>
  <c r="J8" i="6"/>
  <c r="J8" i="5"/>
  <c r="J8" i="8"/>
  <c r="J8" i="7"/>
  <c r="J8" i="2"/>
  <c r="J8" i="4"/>
  <c r="J8" i="3"/>
  <c r="J8" i="1"/>
  <c r="J10" i="11"/>
  <c r="J10" i="12"/>
  <c r="J10" i="9"/>
  <c r="J10" i="10"/>
  <c r="J10" i="8"/>
  <c r="J10" i="7"/>
  <c r="J10" i="5"/>
  <c r="J10" i="6"/>
  <c r="J10" i="4"/>
  <c r="J10" i="3"/>
  <c r="J10" i="2"/>
  <c r="J10" i="1"/>
  <c r="J11" i="11"/>
  <c r="J11" i="12"/>
  <c r="J11" i="10"/>
  <c r="J11" i="8"/>
  <c r="J11" i="9"/>
  <c r="J11" i="7"/>
  <c r="J11" i="6"/>
  <c r="J11" i="5"/>
  <c r="J11" i="2"/>
  <c r="J11" i="4"/>
  <c r="J11" i="1"/>
  <c r="J13" i="12"/>
  <c r="J13" i="11"/>
  <c r="J13" i="10"/>
  <c r="J13" i="8"/>
  <c r="J13" i="9"/>
  <c r="J13" i="7"/>
  <c r="J13" i="5"/>
  <c r="J13" i="6"/>
  <c r="J13" i="4"/>
  <c r="J13" i="2"/>
  <c r="J13" i="1"/>
  <c r="J14" i="11"/>
  <c r="J14" i="8"/>
  <c r="J14" i="10"/>
  <c r="J14" i="9"/>
  <c r="J14" i="12"/>
  <c r="J14" i="6"/>
  <c r="J14" i="7"/>
  <c r="J14" i="5"/>
  <c r="J14" i="3"/>
  <c r="J14" i="2"/>
  <c r="J14" i="4"/>
  <c r="J14" i="1"/>
  <c r="J16" i="11"/>
  <c r="J16" i="12"/>
  <c r="J16" i="9"/>
  <c r="J16" i="10"/>
  <c r="J16" i="8"/>
  <c r="J16" i="5"/>
  <c r="J16" i="7"/>
  <c r="J16" i="6"/>
  <c r="J16" i="2"/>
  <c r="J16" i="4"/>
  <c r="J16" i="3"/>
  <c r="J16" i="1"/>
  <c r="J18" i="11"/>
  <c r="J18" i="10"/>
  <c r="J18" i="9"/>
  <c r="J18" i="8"/>
  <c r="J18" i="7"/>
  <c r="J18" i="6"/>
  <c r="J18" i="5"/>
  <c r="J18" i="4"/>
  <c r="J18" i="3"/>
  <c r="J18" i="2"/>
  <c r="J18" i="1"/>
  <c r="J18" i="12"/>
  <c r="J21" i="11"/>
  <c r="J21" i="10"/>
  <c r="J21" i="12"/>
  <c r="J21" i="9"/>
  <c r="J21" i="8"/>
  <c r="J21" i="7"/>
  <c r="J21" i="6"/>
  <c r="J21" i="5"/>
  <c r="J21" i="3"/>
  <c r="J21" i="2"/>
  <c r="J21" i="4"/>
  <c r="J21" i="1"/>
  <c r="J23" i="11"/>
  <c r="J23" i="12"/>
  <c r="J23" i="9"/>
  <c r="J23" i="10"/>
  <c r="J23" i="8"/>
  <c r="J23" i="5"/>
  <c r="J23" i="7"/>
  <c r="J23" i="6"/>
  <c r="J23" i="2"/>
  <c r="J23" i="1"/>
  <c r="J23" i="4"/>
  <c r="J23" i="3"/>
  <c r="J25" i="12"/>
  <c r="J25" i="11"/>
  <c r="J25" i="10"/>
  <c r="J25" i="8"/>
  <c r="J25" i="9"/>
  <c r="J25" i="7"/>
  <c r="J25" i="6"/>
  <c r="J25" i="5"/>
  <c r="J25" i="1"/>
  <c r="J25" i="4"/>
  <c r="J25" i="3"/>
  <c r="J25" i="2"/>
  <c r="J27" i="11"/>
  <c r="J27" i="12"/>
  <c r="J27" i="10"/>
  <c r="J27" i="9"/>
  <c r="J27" i="8"/>
  <c r="J27" i="7"/>
  <c r="J27" i="5"/>
  <c r="J27" i="6"/>
  <c r="J27" i="3"/>
  <c r="J27" i="4"/>
  <c r="J27" i="1"/>
  <c r="J27" i="2"/>
  <c r="J29" i="12"/>
  <c r="J29" i="11"/>
  <c r="J29" i="10"/>
  <c r="J29" i="8"/>
  <c r="J29" i="9"/>
  <c r="J29" i="7"/>
  <c r="J29" i="5"/>
  <c r="J29" i="6"/>
  <c r="J29" i="3"/>
  <c r="J29" i="2"/>
  <c r="J29" i="4"/>
  <c r="J29" i="1"/>
  <c r="J32" i="11"/>
  <c r="J32" i="12"/>
  <c r="J32" i="10"/>
  <c r="J32" i="9"/>
  <c r="J32" i="8"/>
  <c r="J32" i="7"/>
  <c r="J32" i="6"/>
  <c r="J32" i="5"/>
  <c r="J32" i="1"/>
  <c r="J32" i="4"/>
  <c r="J32" i="3"/>
  <c r="J32" i="2"/>
  <c r="J31" i="12"/>
  <c r="J31" i="11"/>
  <c r="J34" i="11"/>
  <c r="J34" i="10"/>
  <c r="J34" i="8"/>
  <c r="J34" i="12"/>
  <c r="J34" i="9"/>
  <c r="J34" i="7"/>
  <c r="J34" i="6"/>
  <c r="J34" i="5"/>
  <c r="J34" i="2"/>
  <c r="J34" i="3"/>
  <c r="J34" i="4"/>
  <c r="J34" i="1"/>
  <c r="J36" i="11"/>
  <c r="J36" i="9"/>
  <c r="J36" i="10"/>
  <c r="J36" i="12"/>
  <c r="J36" i="8"/>
  <c r="J36" i="5"/>
  <c r="J36" i="7"/>
  <c r="J36" i="6"/>
  <c r="J36" i="2"/>
  <c r="J36" i="3"/>
  <c r="J36" i="4"/>
  <c r="J36" i="1"/>
  <c r="L8" i="12"/>
  <c r="L8" i="11"/>
  <c r="L8" i="10"/>
  <c r="L8" i="9"/>
  <c r="L8" i="8"/>
  <c r="L8" i="7"/>
  <c r="L8" i="6"/>
  <c r="L8" i="5"/>
  <c r="L8" i="4"/>
  <c r="L8" i="3"/>
  <c r="L8" i="2"/>
  <c r="L8" i="1"/>
  <c r="L10" i="10"/>
  <c r="L10" i="12"/>
  <c r="L10" i="11"/>
  <c r="L10" i="9"/>
  <c r="L10" i="8"/>
  <c r="L10" i="7"/>
  <c r="L10" i="6"/>
  <c r="L10" i="5"/>
  <c r="L10" i="3"/>
  <c r="L10" i="2"/>
  <c r="L10" i="4"/>
  <c r="L10" i="1"/>
  <c r="L11" i="11"/>
  <c r="L11" i="9"/>
  <c r="L11" i="12"/>
  <c r="L11" i="8"/>
  <c r="L11" i="10"/>
  <c r="L11" i="7"/>
  <c r="L11" i="6"/>
  <c r="L11" i="5"/>
  <c r="L11" i="3"/>
  <c r="L11" i="4"/>
  <c r="L11" i="2"/>
  <c r="L11" i="1"/>
  <c r="L13" i="11"/>
  <c r="L13" i="10"/>
  <c r="L13" i="8"/>
  <c r="L13" i="9"/>
  <c r="L13" i="12"/>
  <c r="L13" i="7"/>
  <c r="L13" i="6"/>
  <c r="L13" i="5"/>
  <c r="L13" i="3"/>
  <c r="L13" i="2"/>
  <c r="L13" i="4"/>
  <c r="L13" i="1"/>
  <c r="L14" i="12"/>
  <c r="L14" i="10"/>
  <c r="L14" i="11"/>
  <c r="L14" i="9"/>
  <c r="L14" i="8"/>
  <c r="L14" i="6"/>
  <c r="L14" i="5"/>
  <c r="L14" i="7"/>
  <c r="L14" i="2"/>
  <c r="L14" i="4"/>
  <c r="L14" i="3"/>
  <c r="L14" i="1"/>
  <c r="L16" i="11"/>
  <c r="L16" i="10"/>
  <c r="L16" i="9"/>
  <c r="L16" i="8"/>
  <c r="L16" i="12"/>
  <c r="L16" i="7"/>
  <c r="L16" i="5"/>
  <c r="L16" i="6"/>
  <c r="L16" i="4"/>
  <c r="L16" i="3"/>
  <c r="L16" i="2"/>
  <c r="L16" i="1"/>
  <c r="L18" i="11"/>
  <c r="L18" i="9"/>
  <c r="L18" i="10"/>
  <c r="L18" i="8"/>
  <c r="L18" i="7"/>
  <c r="L18" i="5"/>
  <c r="L18" i="6"/>
  <c r="L18" i="3"/>
  <c r="L18" i="2"/>
  <c r="L18" i="4"/>
  <c r="L18" i="1"/>
  <c r="L18" i="12"/>
  <c r="L21" i="9"/>
  <c r="L21" i="12"/>
  <c r="L21" i="11"/>
  <c r="L21" i="10"/>
  <c r="L21" i="8"/>
  <c r="L21" i="7"/>
  <c r="L21" i="5"/>
  <c r="L21" i="6"/>
  <c r="L21" i="2"/>
  <c r="L21" i="4"/>
  <c r="L21" i="3"/>
  <c r="L21" i="1"/>
  <c r="L23" i="12"/>
  <c r="L23" i="10"/>
  <c r="L23" i="11"/>
  <c r="L23" i="8"/>
  <c r="L23" i="9"/>
  <c r="L23" i="7"/>
  <c r="L23" i="6"/>
  <c r="L23" i="5"/>
  <c r="L23" i="1"/>
  <c r="L23" i="4"/>
  <c r="L23" i="3"/>
  <c r="L23" i="2"/>
  <c r="L25" i="12"/>
  <c r="L25" i="10"/>
  <c r="L25" i="11"/>
  <c r="L25" i="9"/>
  <c r="L25" i="8"/>
  <c r="L25" i="6"/>
  <c r="L25" i="7"/>
  <c r="L25" i="5"/>
  <c r="L25" i="4"/>
  <c r="L25" i="3"/>
  <c r="L25" i="2"/>
  <c r="L25" i="1"/>
  <c r="L27" i="12"/>
  <c r="L27" i="10"/>
  <c r="L27" i="9"/>
  <c r="L27" i="11"/>
  <c r="L27" i="8"/>
  <c r="L27" i="7"/>
  <c r="L27" i="6"/>
  <c r="L27" i="5"/>
  <c r="L27" i="3"/>
  <c r="L27" i="2"/>
  <c r="L27" i="4"/>
  <c r="L27" i="1"/>
  <c r="L29" i="12"/>
  <c r="L29" i="10"/>
  <c r="L29" i="9"/>
  <c r="L29" i="11"/>
  <c r="L29" i="8"/>
  <c r="L29" i="5"/>
  <c r="L29" i="6"/>
  <c r="L29" i="7"/>
  <c r="L29" i="4"/>
  <c r="L29" i="3"/>
  <c r="L29" i="1"/>
  <c r="L29" i="2"/>
  <c r="L32" i="12"/>
  <c r="L32" i="11"/>
  <c r="L32" i="8"/>
  <c r="L32" i="10"/>
  <c r="L32" i="9"/>
  <c r="L32" i="7"/>
  <c r="L32" i="6"/>
  <c r="L32" i="5"/>
  <c r="L32" i="4"/>
  <c r="L32" i="1"/>
  <c r="L32" i="3"/>
  <c r="L32" i="2"/>
  <c r="L31" i="11"/>
  <c r="L31" i="12"/>
  <c r="L34" i="12"/>
  <c r="L34" i="10"/>
  <c r="L34" i="9"/>
  <c r="L34" i="8"/>
  <c r="L34" i="11"/>
  <c r="L34" i="6"/>
  <c r="L34" i="5"/>
  <c r="L34" i="7"/>
  <c r="L34" i="2"/>
  <c r="L34" i="3"/>
  <c r="L34" i="4"/>
  <c r="L34" i="1"/>
  <c r="L36" i="12"/>
  <c r="L36" i="11"/>
  <c r="L36" i="10"/>
  <c r="L36" i="8"/>
  <c r="L36" i="9"/>
  <c r="L36" i="5"/>
  <c r="L36" i="7"/>
  <c r="L36" i="6"/>
  <c r="L36" i="3"/>
  <c r="L36" i="4"/>
  <c r="L36" i="1"/>
  <c r="L36" i="2"/>
  <c r="M8" i="11"/>
  <c r="M8" i="12"/>
  <c r="M8" i="9"/>
  <c r="M8" i="10"/>
  <c r="M8" i="8"/>
  <c r="M8" i="7"/>
  <c r="M8" i="6"/>
  <c r="M8" i="5"/>
  <c r="M8" i="4"/>
  <c r="M8" i="3"/>
  <c r="M8" i="2"/>
  <c r="M8" i="1"/>
  <c r="M10" i="11"/>
  <c r="M10" i="12"/>
  <c r="M10" i="9"/>
  <c r="M10" i="10"/>
  <c r="M10" i="8"/>
  <c r="M10" i="7"/>
  <c r="M10" i="6"/>
  <c r="M10" i="5"/>
  <c r="M10" i="3"/>
  <c r="M10" i="4"/>
  <c r="M10" i="2"/>
  <c r="M10" i="1"/>
  <c r="M11" i="12"/>
  <c r="M11" i="11"/>
  <c r="M11" i="9"/>
  <c r="M11" i="8"/>
  <c r="M11" i="10"/>
  <c r="M11" i="7"/>
  <c r="M11" i="6"/>
  <c r="M11" i="5"/>
  <c r="M11" i="3"/>
  <c r="M11" i="4"/>
  <c r="M11" i="2"/>
  <c r="M11" i="1"/>
  <c r="M13" i="12"/>
  <c r="M13" i="11"/>
  <c r="M13" i="10"/>
  <c r="M13" i="9"/>
  <c r="M13" i="8"/>
  <c r="M13" i="6"/>
  <c r="M13" i="5"/>
  <c r="M13" i="7"/>
  <c r="M13" i="2"/>
  <c r="M13" i="4"/>
  <c r="M13" i="3"/>
  <c r="M13" i="1"/>
  <c r="M14" i="11"/>
  <c r="M14" i="12"/>
  <c r="M14" i="10"/>
  <c r="M14" i="9"/>
  <c r="M14" i="8"/>
  <c r="M14" i="6"/>
  <c r="M14" i="5"/>
  <c r="M14" i="7"/>
  <c r="M14" i="2"/>
  <c r="M14" i="4"/>
  <c r="M14" i="3"/>
  <c r="M14" i="1"/>
  <c r="M16" i="12"/>
  <c r="M16" i="11"/>
  <c r="M16" i="10"/>
  <c r="M16" i="9"/>
  <c r="M16" i="8"/>
  <c r="M16" i="7"/>
  <c r="M16" i="6"/>
  <c r="M16" i="5"/>
  <c r="M16" i="4"/>
  <c r="M16" i="3"/>
  <c r="M16" i="2"/>
  <c r="M16" i="1"/>
  <c r="M18" i="10"/>
  <c r="M18" i="11"/>
  <c r="M18" i="9"/>
  <c r="M18" i="8"/>
  <c r="M18" i="7"/>
  <c r="M18" i="6"/>
  <c r="M18" i="5"/>
  <c r="M18" i="3"/>
  <c r="M18" i="4"/>
  <c r="M18" i="2"/>
  <c r="M18" i="1"/>
  <c r="M18" i="12"/>
  <c r="M21" i="12"/>
  <c r="M21" i="11"/>
  <c r="M21" i="10"/>
  <c r="M21" i="8"/>
  <c r="M21" i="9"/>
  <c r="M21" i="5"/>
  <c r="M21" i="6"/>
  <c r="M21" i="7"/>
  <c r="M21" i="2"/>
  <c r="M21" i="1"/>
  <c r="M21" i="4"/>
  <c r="M21" i="3"/>
  <c r="M23" i="11"/>
  <c r="M23" i="12"/>
  <c r="M23" i="9"/>
  <c r="M23" i="10"/>
  <c r="M23" i="8"/>
  <c r="M23" i="7"/>
  <c r="M23" i="5"/>
  <c r="M23" i="6"/>
  <c r="M23" i="1"/>
  <c r="M23" i="4"/>
  <c r="M23" i="3"/>
  <c r="M23" i="2"/>
  <c r="M25" i="11"/>
  <c r="M25" i="12"/>
  <c r="M25" i="10"/>
  <c r="M25" i="9"/>
  <c r="M25" i="8"/>
  <c r="M25" i="6"/>
  <c r="M25" i="5"/>
  <c r="M25" i="7"/>
  <c r="M25" i="3"/>
  <c r="M25" i="1"/>
  <c r="M25" i="4"/>
  <c r="M25" i="2"/>
  <c r="M27" i="12"/>
  <c r="M27" i="11"/>
  <c r="M27" i="10"/>
  <c r="M27" i="8"/>
  <c r="M27" i="9"/>
  <c r="M27" i="5"/>
  <c r="M27" i="7"/>
  <c r="M27" i="6"/>
  <c r="M27" i="3"/>
  <c r="M27" i="2"/>
  <c r="M27" i="4"/>
  <c r="M27" i="1"/>
  <c r="M29" i="11"/>
  <c r="M29" i="12"/>
  <c r="M29" i="10"/>
  <c r="M29" i="9"/>
  <c r="M29" i="8"/>
  <c r="M29" i="6"/>
  <c r="M29" i="7"/>
  <c r="M29" i="5"/>
  <c r="M29" i="1"/>
  <c r="M29" i="4"/>
  <c r="M29" i="3"/>
  <c r="M29" i="2"/>
  <c r="M32" i="12"/>
  <c r="M32" i="11"/>
  <c r="M32" i="10"/>
  <c r="M32" i="9"/>
  <c r="M32" i="8"/>
  <c r="M32" i="7"/>
  <c r="M32" i="5"/>
  <c r="M32" i="6"/>
  <c r="M32" i="3"/>
  <c r="M32" i="4"/>
  <c r="M32" i="1"/>
  <c r="M32" i="2"/>
  <c r="M31" i="12"/>
  <c r="M31" i="11"/>
  <c r="M34" i="12"/>
  <c r="M34" i="11"/>
  <c r="M34" i="9"/>
  <c r="M34" i="8"/>
  <c r="M34" i="10"/>
  <c r="M34" i="5"/>
  <c r="M34" i="7"/>
  <c r="M34" i="6"/>
  <c r="M34" i="2"/>
  <c r="M34" i="3"/>
  <c r="M34" i="4"/>
  <c r="M34" i="1"/>
  <c r="M36" i="12"/>
  <c r="M36" i="11"/>
  <c r="M36" i="10"/>
  <c r="M36" i="9"/>
  <c r="M36" i="8"/>
  <c r="M36" i="7"/>
  <c r="M36" i="6"/>
  <c r="M36" i="5"/>
  <c r="M36" i="4"/>
  <c r="M36" i="1"/>
  <c r="M36" i="2"/>
  <c r="M36" i="3"/>
  <c r="N8" i="10"/>
  <c r="N8" i="12"/>
  <c r="N8" i="11"/>
  <c r="N8" i="9"/>
  <c r="N8" i="8"/>
  <c r="N8" i="7"/>
  <c r="N8" i="6"/>
  <c r="N8" i="5"/>
  <c r="N8" i="3"/>
  <c r="N8" i="2"/>
  <c r="N8" i="4"/>
  <c r="N8" i="1"/>
  <c r="N10" i="12"/>
  <c r="N10" i="11"/>
  <c r="N10" i="10"/>
  <c r="N10" i="9"/>
  <c r="N10" i="8"/>
  <c r="N10" i="7"/>
  <c r="N10" i="6"/>
  <c r="N10" i="5"/>
  <c r="N10" i="3"/>
  <c r="N10" i="4"/>
  <c r="N10" i="2"/>
  <c r="N10" i="1"/>
  <c r="N11" i="11"/>
  <c r="N11" i="12"/>
  <c r="N11" i="8"/>
  <c r="N11" i="9"/>
  <c r="N11" i="10"/>
  <c r="N11" i="7"/>
  <c r="N11" i="6"/>
  <c r="N11" i="5"/>
  <c r="N11" i="3"/>
  <c r="N11" i="2"/>
  <c r="N11" i="4"/>
  <c r="N11" i="1"/>
  <c r="N13" i="11"/>
  <c r="N13" i="12"/>
  <c r="N13" i="10"/>
  <c r="N13" i="8"/>
  <c r="N13" i="9"/>
  <c r="N13" i="6"/>
  <c r="N13" i="5"/>
  <c r="N13" i="7"/>
  <c r="N13" i="2"/>
  <c r="N13" i="4"/>
  <c r="N13" i="3"/>
  <c r="N13" i="1"/>
  <c r="N14" i="12"/>
  <c r="N14" i="9"/>
  <c r="N14" i="10"/>
  <c r="N14" i="8"/>
  <c r="N14" i="11"/>
  <c r="N14" i="7"/>
  <c r="N14" i="5"/>
  <c r="N14" i="6"/>
  <c r="N14" i="4"/>
  <c r="N14" i="3"/>
  <c r="N14" i="2"/>
  <c r="N14" i="1"/>
  <c r="N16" i="11"/>
  <c r="N16" i="8"/>
  <c r="N16" i="12"/>
  <c r="N16" i="9"/>
  <c r="N16" i="10"/>
  <c r="N16" i="6"/>
  <c r="N16" i="5"/>
  <c r="N16" i="7"/>
  <c r="N16" i="3"/>
  <c r="N16" i="2"/>
  <c r="N16" i="4"/>
  <c r="N16" i="1"/>
  <c r="N18" i="11"/>
  <c r="N18" i="10"/>
  <c r="N18" i="9"/>
  <c r="N18" i="8"/>
  <c r="N18" i="6"/>
  <c r="N18" i="5"/>
  <c r="N18" i="7"/>
  <c r="N18" i="3"/>
  <c r="N18" i="4"/>
  <c r="N18" i="2"/>
  <c r="N18" i="1"/>
  <c r="N18" i="12"/>
  <c r="N21" i="12"/>
  <c r="N21" i="10"/>
  <c r="N21" i="11"/>
  <c r="N21" i="9"/>
  <c r="N21" i="8"/>
  <c r="N21" i="6"/>
  <c r="N21" i="5"/>
  <c r="N21" i="7"/>
  <c r="N21" i="1"/>
  <c r="N21" i="4"/>
  <c r="N21" i="3"/>
  <c r="N21" i="2"/>
  <c r="N23" i="12"/>
  <c r="N23" i="11"/>
  <c r="N23" i="9"/>
  <c r="N23" i="10"/>
  <c r="N23" i="8"/>
  <c r="N23" i="7"/>
  <c r="N23" i="6"/>
  <c r="N23" i="5"/>
  <c r="N23" i="4"/>
  <c r="N23" i="3"/>
  <c r="N23" i="2"/>
  <c r="N23" i="1"/>
  <c r="N25" i="11"/>
  <c r="N25" i="12"/>
  <c r="N25" i="10"/>
  <c r="N25" i="9"/>
  <c r="N25" i="8"/>
  <c r="N25" i="7"/>
  <c r="N25" i="6"/>
  <c r="N25" i="5"/>
  <c r="N25" i="3"/>
  <c r="N25" i="1"/>
  <c r="N25" i="4"/>
  <c r="N25" i="2"/>
  <c r="N27" i="12"/>
  <c r="N27" i="11"/>
  <c r="N27" i="9"/>
  <c r="N27" i="10"/>
  <c r="N27" i="8"/>
  <c r="N27" i="5"/>
  <c r="N27" i="7"/>
  <c r="N27" i="6"/>
  <c r="N27" i="2"/>
  <c r="N27" i="4"/>
  <c r="N27" i="1"/>
  <c r="N27" i="3"/>
  <c r="N29" i="11"/>
  <c r="N29" i="10"/>
  <c r="N29" i="12"/>
  <c r="N29" i="8"/>
  <c r="N29" i="9"/>
  <c r="N29" i="7"/>
  <c r="N29" i="5"/>
  <c r="N29" i="6"/>
  <c r="N29" i="4"/>
  <c r="N29" i="1"/>
  <c r="N29" i="3"/>
  <c r="N29" i="2"/>
  <c r="N32" i="11"/>
  <c r="N32" i="12"/>
  <c r="N32" i="10"/>
  <c r="N32" i="8"/>
  <c r="N32" i="9"/>
  <c r="N32" i="7"/>
  <c r="N32" i="6"/>
  <c r="N32" i="5"/>
  <c r="N32" i="3"/>
  <c r="N32" i="2"/>
  <c r="N32" i="4"/>
  <c r="N32" i="1"/>
  <c r="N31" i="11"/>
  <c r="N31" i="12"/>
  <c r="N34" i="11"/>
  <c r="N34" i="12"/>
  <c r="N34" i="9"/>
  <c r="N34" i="10"/>
  <c r="N34" i="8"/>
  <c r="N34" i="5"/>
  <c r="N34" i="7"/>
  <c r="N34" i="6"/>
  <c r="N34" i="3"/>
  <c r="N34" i="1"/>
  <c r="N34" i="2"/>
  <c r="N36" i="12"/>
  <c r="N36" i="10"/>
  <c r="N36" i="8"/>
  <c r="N36" i="11"/>
  <c r="N36" i="9"/>
  <c r="N36" i="7"/>
  <c r="N36" i="6"/>
  <c r="N36" i="5"/>
  <c r="N36" i="4"/>
  <c r="N36" i="1"/>
  <c r="N36" i="2"/>
  <c r="N36" i="3"/>
  <c r="O8" i="11"/>
  <c r="O8" i="12"/>
  <c r="O8" i="10"/>
  <c r="O8" i="9"/>
  <c r="O8" i="7"/>
  <c r="O8" i="6"/>
  <c r="O8" i="5"/>
  <c r="O8" i="8"/>
  <c r="O8" i="3"/>
  <c r="O8" i="4"/>
  <c r="O8" i="2"/>
  <c r="O8" i="1"/>
  <c r="O10" i="11"/>
  <c r="O10" i="10"/>
  <c r="O10" i="9"/>
  <c r="O10" i="12"/>
  <c r="O10" i="8"/>
  <c r="O10" i="7"/>
  <c r="O10" i="6"/>
  <c r="O10" i="5"/>
  <c r="O10" i="3"/>
  <c r="O10" i="2"/>
  <c r="O10" i="4"/>
  <c r="O10" i="1"/>
  <c r="O11" i="12"/>
  <c r="O11" i="11"/>
  <c r="O11" i="10"/>
  <c r="O11" i="9"/>
  <c r="O11" i="8"/>
  <c r="O11" i="6"/>
  <c r="O11" i="5"/>
  <c r="O11" i="7"/>
  <c r="O11" i="2"/>
  <c r="O11" i="4"/>
  <c r="O11" i="3"/>
  <c r="O11" i="1"/>
  <c r="O13" i="12"/>
  <c r="O13" i="11"/>
  <c r="O13" i="9"/>
  <c r="O13" i="10"/>
  <c r="O13" i="8"/>
  <c r="O13" i="5"/>
  <c r="O13" i="7"/>
  <c r="O13" i="6"/>
  <c r="O13" i="4"/>
  <c r="O13" i="3"/>
  <c r="O13" i="2"/>
  <c r="O13" i="1"/>
  <c r="O14" i="11"/>
  <c r="O14" i="9"/>
  <c r="O14" i="12"/>
  <c r="O14" i="10"/>
  <c r="O14" i="8"/>
  <c r="O14" i="5"/>
  <c r="O14" i="7"/>
  <c r="O14" i="6"/>
  <c r="O14" i="4"/>
  <c r="O14" i="3"/>
  <c r="O14" i="2"/>
  <c r="O14" i="1"/>
  <c r="O16" i="12"/>
  <c r="O16" i="11"/>
  <c r="O16" i="10"/>
  <c r="O16" i="9"/>
  <c r="O16" i="8"/>
  <c r="O16" i="6"/>
  <c r="O16" i="7"/>
  <c r="O16" i="5"/>
  <c r="O16" i="3"/>
  <c r="O16" i="4"/>
  <c r="O16" i="2"/>
  <c r="O16" i="1"/>
  <c r="O18" i="10"/>
  <c r="O18" i="11"/>
  <c r="O18" i="8"/>
  <c r="O18" i="9"/>
  <c r="O18" i="6"/>
  <c r="O18" i="5"/>
  <c r="O18" i="7"/>
  <c r="O18" i="3"/>
  <c r="O18" i="2"/>
  <c r="O18" i="4"/>
  <c r="O18" i="1"/>
  <c r="O18" i="12"/>
  <c r="O21" i="11"/>
  <c r="O21" i="12"/>
  <c r="O21" i="10"/>
  <c r="O21" i="9"/>
  <c r="O21" i="8"/>
  <c r="O21" i="5"/>
  <c r="O21" i="7"/>
  <c r="O21" i="6"/>
  <c r="O21" i="1"/>
  <c r="O21" i="4"/>
  <c r="O21" i="3"/>
  <c r="O21" i="2"/>
  <c r="O23" i="11"/>
  <c r="O23" i="10"/>
  <c r="O23" i="8"/>
  <c r="O23" i="12"/>
  <c r="O23" i="9"/>
  <c r="O23" i="6"/>
  <c r="O23" i="5"/>
  <c r="O23" i="7"/>
  <c r="O23" i="3"/>
  <c r="O23" i="2"/>
  <c r="O23" i="1"/>
  <c r="O23" i="4"/>
  <c r="O25" i="12"/>
  <c r="O25" i="11"/>
  <c r="O25" i="9"/>
  <c r="O25" i="10"/>
  <c r="O25" i="8"/>
  <c r="O25" i="7"/>
  <c r="O25" i="6"/>
  <c r="O25" i="5"/>
  <c r="O25" i="2"/>
  <c r="O25" i="4"/>
  <c r="O25" i="1"/>
  <c r="O25" i="3"/>
  <c r="O27" i="11"/>
  <c r="O27" i="12"/>
  <c r="O27" i="8"/>
  <c r="O27" i="10"/>
  <c r="O27" i="9"/>
  <c r="O27" i="7"/>
  <c r="O27" i="6"/>
  <c r="O27" i="5"/>
  <c r="O27" i="4"/>
  <c r="O27" i="1"/>
  <c r="O27" i="3"/>
  <c r="O27" i="2"/>
  <c r="O26" i="3"/>
  <c r="O29" i="12"/>
  <c r="O29" i="11"/>
  <c r="O29" i="9"/>
  <c r="O29" i="8"/>
  <c r="O29" i="10"/>
  <c r="O29" i="7"/>
  <c r="O29" i="5"/>
  <c r="O29" i="6"/>
  <c r="O29" i="4"/>
  <c r="O29" i="1"/>
  <c r="O29" i="3"/>
  <c r="O29" i="2"/>
  <c r="O30" i="4"/>
  <c r="O32" i="11"/>
  <c r="O32" i="12"/>
  <c r="O32" i="10"/>
  <c r="O32" i="9"/>
  <c r="O32" i="8"/>
  <c r="O32" i="6"/>
  <c r="O32" i="5"/>
  <c r="O32" i="7"/>
  <c r="O32" i="3"/>
  <c r="O32" i="2"/>
  <c r="O32" i="4"/>
  <c r="O32" i="1"/>
  <c r="O31" i="12"/>
  <c r="O31" i="11"/>
  <c r="O34" i="11"/>
  <c r="O34" i="12"/>
  <c r="O34" i="10"/>
  <c r="O34" i="9"/>
  <c r="O34" i="8"/>
  <c r="O34" i="5"/>
  <c r="O34" i="7"/>
  <c r="O34" i="6"/>
  <c r="O34" i="1"/>
  <c r="O34" i="2"/>
  <c r="O34" i="3"/>
  <c r="O36" i="11"/>
  <c r="O36" i="12"/>
  <c r="O36" i="10"/>
  <c r="O36" i="9"/>
  <c r="O36" i="8"/>
  <c r="O36" i="6"/>
  <c r="O36" i="7"/>
  <c r="O36" i="5"/>
  <c r="O36" i="4"/>
  <c r="O36" i="1"/>
  <c r="O36" i="3"/>
  <c r="O36" i="2"/>
  <c r="L28" i="3"/>
  <c r="J11" i="3"/>
  <c r="O6" i="1" l="1"/>
  <c r="O6" i="11"/>
  <c r="O6" i="12"/>
  <c r="O6" i="10"/>
  <c r="O6" i="9"/>
  <c r="O6" i="8"/>
  <c r="O6" i="7"/>
  <c r="O6" i="6"/>
  <c r="O6" i="5"/>
  <c r="O6" i="4"/>
  <c r="O6" i="3"/>
  <c r="O6" i="2"/>
  <c r="G6" i="1"/>
  <c r="K6" i="12" l="1"/>
  <c r="K6" i="11"/>
  <c r="K6" i="10"/>
  <c r="K6" i="9"/>
  <c r="K6" i="8"/>
  <c r="K6" i="7"/>
  <c r="K6" i="6"/>
  <c r="K6" i="5"/>
  <c r="K6" i="4"/>
  <c r="K6" i="3"/>
  <c r="K6" i="2"/>
  <c r="E6" i="12"/>
  <c r="E6" i="11"/>
  <c r="E6" i="10"/>
  <c r="E6" i="9"/>
  <c r="E6" i="8"/>
  <c r="E6" i="7"/>
  <c r="E6" i="6"/>
  <c r="E6" i="5"/>
  <c r="E6" i="4"/>
  <c r="E6" i="3"/>
  <c r="E6" i="2"/>
  <c r="E6" i="1"/>
  <c r="F6" i="12"/>
  <c r="F6" i="11"/>
  <c r="F6" i="10"/>
  <c r="F6" i="9"/>
  <c r="F6" i="8"/>
  <c r="F6" i="7"/>
  <c r="F6" i="6"/>
  <c r="F6" i="5"/>
  <c r="F6" i="4"/>
  <c r="F6" i="3"/>
  <c r="F6" i="2"/>
  <c r="F6" i="1"/>
  <c r="H6" i="3"/>
  <c r="H6" i="2"/>
  <c r="H6" i="1"/>
  <c r="C6" i="12"/>
  <c r="C6" i="11"/>
  <c r="C6" i="10"/>
  <c r="C6" i="9"/>
  <c r="C6" i="8"/>
  <c r="C6" i="7"/>
  <c r="C6" i="6"/>
  <c r="C6" i="5"/>
  <c r="C6" i="4"/>
  <c r="C6" i="3"/>
  <c r="C6" i="2"/>
  <c r="G6" i="12"/>
  <c r="G6" i="11"/>
  <c r="G6" i="10"/>
  <c r="G6" i="9"/>
  <c r="G6" i="8"/>
  <c r="G6" i="7"/>
  <c r="G6" i="6"/>
  <c r="G6" i="5"/>
  <c r="G6" i="3"/>
  <c r="G6" i="2"/>
  <c r="I6" i="3"/>
  <c r="I6" i="2"/>
  <c r="J6" i="1" l="1"/>
  <c r="J6" i="12"/>
  <c r="J6" i="9"/>
  <c r="J6" i="11"/>
  <c r="J6" i="10"/>
  <c r="J6" i="7"/>
  <c r="J6" i="5"/>
  <c r="J6" i="8"/>
  <c r="J6" i="6"/>
  <c r="J6" i="3"/>
  <c r="J6" i="2"/>
  <c r="J6" i="4"/>
  <c r="G6" i="4"/>
  <c r="I6" i="5"/>
  <c r="I6" i="12"/>
  <c r="I6" i="4"/>
  <c r="I6" i="6"/>
  <c r="I6" i="10"/>
  <c r="I6" i="9"/>
  <c r="I6" i="11"/>
  <c r="I6" i="8"/>
  <c r="I6" i="7"/>
  <c r="L6" i="1"/>
  <c r="L6" i="12"/>
  <c r="L6" i="9"/>
  <c r="L6" i="11"/>
  <c r="L6" i="10"/>
  <c r="L6" i="7"/>
  <c r="L6" i="5"/>
  <c r="L6" i="8"/>
  <c r="L6" i="6"/>
  <c r="L6" i="3"/>
  <c r="L6" i="2"/>
  <c r="L6" i="4"/>
  <c r="M6" i="12"/>
  <c r="M6" i="11"/>
  <c r="M6" i="1"/>
  <c r="M6" i="10"/>
  <c r="M6" i="9"/>
  <c r="M6" i="5"/>
  <c r="M6" i="6"/>
  <c r="M6" i="8"/>
  <c r="M6" i="7"/>
  <c r="M6" i="2"/>
  <c r="M6" i="4"/>
  <c r="M6" i="3"/>
  <c r="N6" i="10"/>
  <c r="N6" i="1"/>
  <c r="N6" i="11"/>
  <c r="N6" i="12"/>
  <c r="N6" i="9"/>
  <c r="N6" i="6"/>
  <c r="N6" i="5"/>
  <c r="N6" i="8"/>
  <c r="N6" i="7"/>
  <c r="N6" i="4"/>
  <c r="N6" i="2"/>
  <c r="N6" i="3"/>
  <c r="D6" i="1"/>
  <c r="D6" i="11"/>
  <c r="D6" i="12"/>
  <c r="D6" i="10"/>
  <c r="D6" i="9"/>
  <c r="D6" i="8"/>
  <c r="D6" i="6"/>
  <c r="D6" i="7"/>
  <c r="D6" i="5"/>
  <c r="D6" i="4"/>
  <c r="D6" i="3"/>
  <c r="D6" i="2"/>
  <c r="C6" i="1"/>
  <c r="H6" i="12"/>
  <c r="H6" i="4"/>
  <c r="H6" i="11"/>
  <c r="H6" i="10"/>
  <c r="H6" i="9"/>
  <c r="H6" i="8"/>
  <c r="H6" i="6"/>
  <c r="H6" i="7"/>
  <c r="H6" i="5"/>
  <c r="K6" i="1"/>
  <c r="I6" i="1"/>
  <c r="K36" i="5" l="1"/>
  <c r="K36" i="2"/>
  <c r="K36" i="3"/>
  <c r="K36" i="1" l="1"/>
</calcChain>
</file>

<file path=xl/sharedStrings.xml><?xml version="1.0" encoding="utf-8"?>
<sst xmlns="http://schemas.openxmlformats.org/spreadsheetml/2006/main" count="636" uniqueCount="62">
  <si>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</si>
  <si>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</si>
  <si>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</si>
  <si>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</si>
  <si>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</si>
  <si>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</si>
  <si>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</si>
  <si>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</si>
  <si>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</si>
  <si>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</si>
  <si>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</si>
  <si>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</si>
  <si>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</si>
  <si>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</si>
  <si>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</si>
  <si>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</si>
  <si>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</si>
  <si>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</si>
  <si>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</si>
  <si>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</si>
  <si>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</si>
  <si>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</si>
  <si>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</si>
  <si>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</si>
  <si>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</si>
  <si>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</si>
  <si>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</si>
  <si>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</si>
  <si>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</si>
  <si>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</si>
  <si>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</si>
  <si>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</si>
  <si>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</si>
  <si>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</si>
  <si>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</si>
  <si>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</si>
  <si>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</si>
  <si>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</si>
  <si>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</si>
  <si>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</si>
  <si>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</si>
  <si>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</si>
  <si>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</si>
  <si>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</si>
  <si>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</si>
  <si>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</si>
  <si>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</si>
  <si>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31st January 2025</t>
  </si>
  <si>
    <t>As at 28th February 2025</t>
  </si>
  <si>
    <t>As at 31st March 2025</t>
  </si>
  <si>
    <t>As at 30th April 2025</t>
  </si>
  <si>
    <t>As at 31st May 2025</t>
  </si>
  <si>
    <t>As at 30th June 2025</t>
  </si>
  <si>
    <t>As at 31st July 2025</t>
  </si>
  <si>
    <t>As at 31st August 2025</t>
  </si>
  <si>
    <t>As at 30th September 2025</t>
  </si>
  <si>
    <t>As at 31st October 2025</t>
  </si>
  <si>
    <t>As at 30th November 2025</t>
  </si>
  <si>
    <t>As at 31st December 2025</t>
  </si>
  <si>
    <t>Assisted Decision Making Capacity Act</t>
  </si>
  <si>
    <t>Minceir Traveller Support Service</t>
  </si>
  <si>
    <t>Minceir 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</si>
</sst>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2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74">
    <xf numFmtId="0" fontId="0" fillId="0" borderId="0" xfId="0"/>
    <xf numFmtId="0" fontId="1" fillId="2" borderId="2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5" xfId="0" applyFont="1" applyFill="1" applyBorder="1" applyAlignment="1" applyProtection="1">
      <alignment horizontal="center" vertical="top" wrapText="1" readingOrder="1"/>
      <protection locked="0"/>
    </xf>
    <xf numFmtId="0" fontId="6" fillId="4" borderId="5" xfId="0" applyFont="1" applyFill="1" applyBorder="1" applyAlignment="1" applyProtection="1">
      <alignment horizontal="center" vertical="top" wrapText="1" readingOrder="1"/>
      <protection locked="0"/>
    </xf>
    <xf numFmtId="0" fontId="6" fillId="5" borderId="5" xfId="0" applyFont="1" applyFill="1" applyBorder="1" applyAlignment="1" applyProtection="1">
      <alignment horizontal="center" vertical="top" wrapText="1" readingOrder="1"/>
      <protection locked="0"/>
    </xf>
    <xf numFmtId="0" fontId="6" fillId="6" borderId="5" xfId="0" applyFont="1" applyFill="1" applyBorder="1" applyAlignment="1" applyProtection="1">
      <alignment horizontal="center" vertical="top" wrapText="1" readingOrder="1"/>
      <protection locked="0"/>
    </xf>
    <xf numFmtId="0" fontId="6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6" borderId="5" xfId="0" applyFont="1" applyFill="1" applyBorder="1" applyAlignment="1" applyProtection="1">
      <alignment horizontal="center" vertical="center" wrapText="1" readingOrder="1"/>
      <protection locked="0"/>
    </xf>
    <xf numFmtId="0" fontId="6" fillId="3" borderId="5" xfId="0" applyFont="1" applyFill="1" applyBorder="1" applyAlignment="1" applyProtection="1">
      <alignment horizontal="center" vertical="center" wrapText="1" readingOrder="1"/>
      <protection locked="0"/>
    </xf>
    <xf numFmtId="0" fontId="6" fillId="4" borderId="5" xfId="0" applyFont="1" applyFill="1" applyBorder="1" applyAlignment="1" applyProtection="1">
      <alignment horizontal="center" vertical="center" wrapText="1" readingOrder="1"/>
      <protection locked="0"/>
    </xf>
    <xf numFmtId="0" fontId="6" fillId="5" borderId="5" xfId="0" applyFont="1" applyFill="1" applyBorder="1" applyAlignment="1" applyProtection="1">
      <alignment horizontal="center" vertical="center" wrapText="1" readingOrder="1"/>
      <protection locked="0"/>
    </xf>
    <xf numFmtId="0" fontId="6" fillId="7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7" fillId="2" borderId="11" xfId="0" applyFont="1" applyFill="1" applyBorder="1" applyAlignment="1" applyProtection="1">
      <alignment horizontal="center"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164" fontId="7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6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5" borderId="14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7" fillId="3" borderId="15" xfId="0" applyFont="1" applyFill="1" applyBorder="1" applyAlignment="1" applyProtection="1">
      <alignment horizontal="center" vertical="top" wrapText="1" readingOrder="1"/>
      <protection locked="0"/>
    </xf>
    <xf numFmtId="0" fontId="7" fillId="4" borderId="15" xfId="0" applyFont="1" applyFill="1" applyBorder="1" applyAlignment="1" applyProtection="1">
      <alignment horizontal="center" vertical="top" wrapText="1" readingOrder="1"/>
      <protection locked="0"/>
    </xf>
    <xf numFmtId="0" fontId="8" fillId="5" borderId="15" xfId="0" applyFont="1" applyFill="1" applyBorder="1" applyAlignment="1" applyProtection="1">
      <alignment horizontal="center" vertical="top" wrapText="1" readingOrder="1"/>
      <protection locked="0"/>
    </xf>
    <xf numFmtId="0" fontId="7" fillId="6" borderId="15" xfId="0" applyFont="1" applyFill="1" applyBorder="1" applyAlignment="1" applyProtection="1">
      <alignment horizontal="center" wrapText="1" readingOrder="1"/>
      <protection locked="0"/>
    </xf>
    <xf numFmtId="0" fontId="8" fillId="8" borderId="15" xfId="0" applyFont="1" applyFill="1" applyBorder="1" applyAlignment="1">
      <alignment horizontal="center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wrapText="1" readingOrder="1"/>
      <protection locked="0"/>
    </xf>
    <xf numFmtId="0" fontId="8" fillId="8" borderId="7" xfId="0" applyFont="1" applyFill="1" applyBorder="1" applyAlignment="1">
      <alignment horizontal="center"/>
    </xf>
    <xf numFmtId="0" fontId="12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16" xfId="0" applyFont="1" applyFill="1" applyBorder="1" applyAlignment="1" applyProtection="1">
      <alignment horizontal="center" vertical="top" wrapText="1" readingOrder="1"/>
      <protection locked="0"/>
    </xf>
    <xf numFmtId="164" fontId="7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9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 indent="1"/>
    </xf>
    <xf numFmtId="0" fontId="3" fillId="2" borderId="20" xfId="0" applyFont="1" applyFill="1" applyBorder="1" applyAlignment="1" applyProtection="1">
      <alignment horizontal="center" vertical="top" wrapText="1" readingOrder="1"/>
      <protection locked="0"/>
    </xf>
    <xf numFmtId="0" fontId="6" fillId="2" borderId="22" xfId="0" applyFont="1" applyFill="1" applyBorder="1" applyAlignment="1" applyProtection="1">
      <alignment horizontal="left" vertical="center" wrapText="1" indent="1" readingOrder="1"/>
      <protection locked="0"/>
    </xf>
    <xf numFmtId="0" fontId="6" fillId="7" borderId="23" xfId="0" applyFont="1" applyFill="1" applyBorder="1" applyAlignment="1" applyProtection="1">
      <alignment horizontal="center" vertical="center" wrapText="1" readingOrder="1"/>
      <protection locked="0"/>
    </xf>
    <xf numFmtId="0" fontId="7" fillId="2" borderId="24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25" xfId="0" applyFont="1" applyFill="1" applyBorder="1" applyAlignment="1" applyProtection="1">
      <alignment horizontal="center" vertical="top" wrapText="1" readingOrder="1"/>
      <protection locked="0"/>
    </xf>
    <xf numFmtId="0" fontId="7" fillId="2" borderId="26" xfId="0" applyFont="1" applyFill="1" applyBorder="1" applyAlignment="1" applyProtection="1">
      <alignment horizontal="left" vertical="center" wrapText="1" inden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top" wrapText="1" indent="1" readingOrder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12" fillId="4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8" fillId="8" borderId="7" xfId="0" applyFont="1" applyFill="1" applyBorder="1" applyAlignment="1">
      <alignment horizontal="center" vertical="center" readingOrder="1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7" fillId="6" borderId="14" xfId="0" applyFont="1" applyFill="1" applyBorder="1" applyAlignment="1" applyProtection="1">
      <alignment horizontal="center" vertical="top" wrapText="1" readingOrder="1"/>
      <protection locked="0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3" borderId="27" xfId="0" applyFont="1" applyFill="1" applyBorder="1" applyAlignment="1" applyProtection="1">
      <alignment horizontal="center" vertical="top" wrapText="1" readingOrder="1"/>
      <protection locked="0"/>
    </xf>
    <xf numFmtId="0" fontId="0" fillId="0" borderId="19" xfId="0" applyBorder="1"/>
    <xf numFmtId="0" fontId="7" fillId="4" borderId="27" xfId="0" applyFont="1" applyFill="1" applyBorder="1" applyAlignment="1" applyProtection="1">
      <alignment horizontal="center" vertical="top" wrapText="1" readingOrder="1"/>
      <protection locked="0"/>
    </xf>
    <xf numFmtId="0" fontId="7" fillId="7" borderId="28" xfId="0" applyFont="1" applyFill="1" applyBorder="1" applyAlignment="1" applyProtection="1">
      <alignment horizontal="center" vertical="top" wrapText="1" readingOrder="1"/>
      <protection locked="0"/>
    </xf>
    <xf numFmtId="0" fontId="7" fillId="7" borderId="29" xfId="0" applyFont="1" applyFill="1" applyBorder="1" applyAlignment="1" applyProtection="1">
      <alignment horizontal="center" vertical="top" wrapText="1" readingOrder="1"/>
      <protection locked="0"/>
    </xf>
    <xf numFmtId="0" fontId="7" fillId="7" borderId="29" xfId="0" applyFont="1" applyFill="1" applyBorder="1" applyAlignment="1" applyProtection="1">
      <alignment horizontal="center" vertical="center" wrapText="1" readingOrder="1"/>
      <protection locked="0"/>
    </xf>
    <xf numFmtId="0" fontId="7" fillId="7" borderId="30" xfId="0" applyFont="1" applyFill="1" applyBorder="1" applyAlignment="1" applyProtection="1">
      <alignment horizontal="center" vertical="top" wrapText="1" readingOrder="1"/>
      <protection locked="0"/>
    </xf>
    <xf numFmtId="0" fontId="7" fillId="7" borderId="31" xfId="0" applyFont="1" applyFill="1" applyBorder="1" applyAlignment="1" applyProtection="1">
      <alignment horizontal="center" vertical="top" wrapText="1" readingOrder="1"/>
      <protection locked="0"/>
    </xf>
    <xf numFmtId="0" fontId="7" fillId="7" borderId="33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7" fillId="7" borderId="34" xfId="0" applyFont="1" applyFill="1" applyBorder="1" applyAlignment="1" applyProtection="1">
      <alignment horizontal="center" vertical="top" wrapText="1" readingOrder="1"/>
      <protection locked="0"/>
    </xf>
    <xf numFmtId="0" fontId="7" fillId="7" borderId="35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center" wrapText="1" readingOrder="1"/>
      <protection locked="0"/>
    </xf>
    <xf numFmtId="0" fontId="7" fillId="7" borderId="36" xfId="0" applyFont="1" applyFill="1" applyBorder="1" applyAlignment="1" applyProtection="1">
      <alignment horizontal="center" vertical="top" wrapText="1" readingOrder="1"/>
      <protection locked="0"/>
    </xf>
    <xf numFmtId="0" fontId="7" fillId="2" borderId="38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37" xfId="0" applyFont="1" applyFill="1" applyBorder="1" applyAlignment="1" applyProtection="1">
      <alignment horizontal="center" vertical="center" wrapText="1" readingOrder="1"/>
      <protection locked="0"/>
    </xf>
    <xf numFmtId="0" fontId="6" fillId="2" borderId="39" xfId="0" applyFont="1" applyFill="1" applyBorder="1" applyAlignment="1" applyProtection="1">
      <alignment horizontal="center" vertical="center" wrapText="1" readingOrder="1"/>
      <protection locked="0"/>
    </xf>
    <xf numFmtId="0" fontId="6" fillId="7" borderId="32" xfId="0" applyFont="1" applyFill="1" applyBorder="1" applyAlignment="1" applyProtection="1">
      <alignment horizontal="center" vertical="center" wrapText="1" readingOrder="1"/>
      <protection locked="0"/>
    </xf>
    <xf numFmtId="0" fontId="1" fillId="2" borderId="40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0" fontId="12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6" borderId="9" xfId="0" applyFont="1" applyFill="1" applyBorder="1" applyAlignment="1" applyProtection="1">
      <alignment horizontal="center" wrapText="1" readingOrder="1"/>
      <protection locked="0"/>
    </xf>
    <xf numFmtId="0" fontId="8" fillId="8" borderId="9" xfId="0" applyFont="1" applyFill="1" applyBorder="1" applyAlignment="1">
      <alignment horizontal="center"/>
    </xf>
    <xf numFmtId="0" fontId="7" fillId="7" borderId="41" xfId="0" applyFont="1" applyFill="1" applyBorder="1" applyAlignment="1" applyProtection="1">
      <alignment horizontal="center" vertical="top" wrapText="1" readingOrder="1"/>
      <protection locked="0"/>
    </xf>
    <xf numFmtId="0" fontId="6" fillId="2" borderId="3" xfId="0" applyFont="1" applyFill="1" applyBorder="1" applyAlignment="1" applyProtection="1">
      <alignment horizontal="center" vertical="center" wrapText="1" readingOrder="1"/>
      <protection locked="0"/>
    </xf>
    <xf numFmtId="0" fontId="7" fillId="3" borderId="42" xfId="0" applyFont="1" applyFill="1" applyBorder="1" applyAlignment="1" applyProtection="1">
      <alignment horizontal="center" vertical="top" wrapText="1" readingOrder="1"/>
      <protection locked="0"/>
    </xf>
    <xf numFmtId="0" fontId="7" fillId="2" borderId="43" xfId="0" applyFont="1" applyFill="1" applyBorder="1" applyAlignment="1" applyProtection="1">
      <alignment horizontal="left" vertical="center" wrapText="1" indent="1" readingOrder="1"/>
      <protection locked="0"/>
    </xf>
    <xf numFmtId="0" fontId="7" fillId="4" borderId="42" xfId="0" applyFont="1" applyFill="1" applyBorder="1" applyAlignment="1" applyProtection="1">
      <alignment horizontal="center" vertical="top" wrapText="1" readingOrder="1"/>
      <protection locked="0"/>
    </xf>
    <xf numFmtId="0" fontId="8" fillId="5" borderId="42" xfId="0" applyFont="1" applyFill="1" applyBorder="1" applyAlignment="1">
      <alignment horizontal="center"/>
    </xf>
    <xf numFmtId="0" fontId="7" fillId="6" borderId="42" xfId="0" applyFont="1" applyFill="1" applyBorder="1" applyAlignment="1" applyProtection="1">
      <alignment horizontal="center" vertical="top" wrapText="1" readingOrder="1"/>
      <protection locked="0"/>
    </xf>
    <xf numFmtId="0" fontId="7" fillId="7" borderId="42" xfId="0" applyFont="1" applyFill="1" applyBorder="1" applyAlignment="1" applyProtection="1">
      <alignment horizontal="center" vertical="top" wrapText="1" readingOrder="1"/>
      <protection locked="0"/>
    </xf>
    <xf numFmtId="0" fontId="6" fillId="4" borderId="39" xfId="0" applyFont="1" applyFill="1" applyBorder="1" applyAlignment="1" applyProtection="1">
      <alignment horizontal="center" vertical="center" wrapText="1" readingOrder="1"/>
      <protection locked="0"/>
    </xf>
    <xf numFmtId="0" fontId="6" fillId="5" borderId="39" xfId="0" applyFont="1" applyFill="1" applyBorder="1" applyAlignment="1" applyProtection="1">
      <alignment horizontal="center" vertical="center" wrapText="1" readingOrder="1"/>
      <protection locked="0"/>
    </xf>
    <xf numFmtId="0" fontId="6" fillId="6" borderId="39" xfId="0" applyFont="1" applyFill="1" applyBorder="1" applyAlignment="1" applyProtection="1">
      <alignment horizontal="center" vertical="center" wrapText="1" readingOrder="1"/>
      <protection locked="0"/>
    </xf>
    <xf numFmtId="0" fontId="6" fillId="7" borderId="39" xfId="0" applyFont="1" applyFill="1" applyBorder="1" applyAlignment="1" applyProtection="1">
      <alignment horizontal="center" vertical="center" wrapText="1" readingOrder="1"/>
      <protection locked="0"/>
    </xf>
    <xf numFmtId="0" fontId="7" fillId="7" borderId="44" xfId="0" applyFont="1" applyFill="1" applyBorder="1" applyAlignment="1" applyProtection="1">
      <alignment horizontal="center" vertical="top" wrapText="1" readingOrder="1"/>
      <protection locked="0"/>
    </xf>
    <xf numFmtId="0" fontId="7" fillId="7" borderId="23" xfId="0" applyFont="1" applyFill="1" applyBorder="1" applyAlignment="1" applyProtection="1">
      <alignment horizontal="center" vertical="top" wrapText="1" readingOrder="1"/>
      <protection locked="0"/>
    </xf>
    <xf numFmtId="0" fontId="7" fillId="7" borderId="45" xfId="0" applyFont="1" applyFill="1" applyBorder="1" applyAlignment="1" applyProtection="1">
      <alignment horizontal="center" vertical="top" wrapText="1" readingOrder="1"/>
      <protection locked="0"/>
    </xf>
    <xf numFmtId="0" fontId="6" fillId="7" borderId="21" xfId="0" applyFont="1" applyFill="1" applyBorder="1" applyAlignment="1" applyProtection="1">
      <alignment horizontal="center" vertical="center" wrapText="1" readingOrder="1"/>
      <protection locked="0"/>
    </xf>
    <xf numFmtId="0" fontId="7" fillId="7" borderId="36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6" fillId="2" borderId="39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39" xfId="0" applyFont="1" applyFill="1" applyBorder="1" applyAlignment="1" applyProtection="1">
      <alignment horizontal="center" vertical="center" wrapText="1" readingOrder="1"/>
      <protection locked="0"/>
    </xf>
    <xf numFmtId="0" fontId="5" fillId="0" borderId="20" xfId="0" applyFont="1" applyBorder="1"/>
    <xf numFmtId="0" fontId="7" fillId="7" borderId="46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/>
    </xf>
    <xf numFmtId="2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8" fillId="5" borderId="42" xfId="0" applyFont="1" applyFill="1" applyBorder="1" applyAlignment="1" applyProtection="1">
      <alignment horizontal="center" vertical="top" wrapText="1" readingOrder="1"/>
      <protection locked="0"/>
    </xf>
    <xf numFmtId="0" fontId="7" fillId="6" borderId="42" xfId="0" applyFont="1" applyFill="1" applyBorder="1" applyAlignment="1" applyProtection="1">
      <alignment horizontal="center" wrapText="1" readingOrder="1"/>
      <protection locked="0"/>
    </xf>
    <xf numFmtId="0" fontId="8" fillId="8" borderId="42" xfId="0" applyFont="1" applyFill="1" applyBorder="1" applyAlignment="1">
      <alignment horizontal="center"/>
    </xf>
    <xf numFmtId="2" fontId="7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2" fontId="7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7" xfId="0" applyFont="1" applyFill="1" applyBorder="1" applyAlignment="1" applyProtection="1">
      <alignment horizontal="center" vertical="center" wrapText="1" readingOrder="1"/>
      <protection locked="0"/>
    </xf>
    <xf numFmtId="0" fontId="6" fillId="2" borderId="38" xfId="0" applyFont="1" applyFill="1" applyBorder="1" applyAlignment="1" applyProtection="1">
      <alignment horizontal="center" vertical="center" wrapText="1" readingOrder="1"/>
      <protection locked="0"/>
    </xf>
    <xf numFmtId="164" fontId="7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2" borderId="15" xfId="0" applyNumberFormat="1" applyFont="1" applyFill="1" applyBorder="1" applyAlignment="1">
      <alignment horizontal="center"/>
    </xf>
    <xf numFmtId="164" fontId="8" fillId="2" borderId="42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2" borderId="14" xfId="0" applyNumberFormat="1" applyFont="1" applyFill="1" applyBorder="1" applyAlignment="1">
      <alignment horizontal="center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21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1" fillId="2" borderId="18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horizontal="left" vertical="center" indent="1"/>
    </xf>
    <xf numFmtId="0" fontId="2" fillId="2" borderId="20" xfId="0" applyFont="1" applyFill="1" applyBorder="1" applyAlignment="1">
      <alignment horizontal="left" vertical="center" inden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  <cell r="E4">
            <v>42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61</v>
          </cell>
          <cell r="D5">
            <v>24</v>
          </cell>
          <cell r="E5">
            <v>48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8</v>
          </cell>
          <cell r="D6">
            <v>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23</v>
          </cell>
          <cell r="D7">
            <v>30</v>
          </cell>
          <cell r="E7">
            <v>25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11</v>
          </cell>
          <cell r="D8">
            <v>18</v>
          </cell>
          <cell r="E8">
            <v>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19</v>
          </cell>
          <cell r="D10">
            <v>13</v>
          </cell>
          <cell r="E10">
            <v>10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129</v>
          </cell>
          <cell r="D11">
            <v>125</v>
          </cell>
          <cell r="E11">
            <v>117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61</v>
          </cell>
          <cell r="D12">
            <v>58</v>
          </cell>
          <cell r="E12">
            <v>58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42</v>
          </cell>
          <cell r="D14">
            <v>34</v>
          </cell>
          <cell r="E14">
            <v>27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32</v>
          </cell>
          <cell r="D15">
            <v>44</v>
          </cell>
          <cell r="E15">
            <v>39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29</v>
          </cell>
          <cell r="D16">
            <v>39</v>
          </cell>
          <cell r="E16">
            <v>41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113</v>
          </cell>
          <cell r="D17">
            <v>76</v>
          </cell>
          <cell r="E17">
            <v>94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37</v>
          </cell>
          <cell r="D18">
            <v>29</v>
          </cell>
          <cell r="E18">
            <v>22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14</v>
          </cell>
          <cell r="D19">
            <v>15</v>
          </cell>
          <cell r="E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32</v>
          </cell>
          <cell r="D20">
            <v>26</v>
          </cell>
          <cell r="E20">
            <v>41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41</v>
          </cell>
          <cell r="D21">
            <v>48</v>
          </cell>
          <cell r="E21">
            <v>57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85</v>
          </cell>
          <cell r="D22">
            <v>73</v>
          </cell>
          <cell r="E22">
            <v>94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29</v>
          </cell>
          <cell r="D23">
            <v>56</v>
          </cell>
          <cell r="E23">
            <v>34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46</v>
          </cell>
          <cell r="D24">
            <v>61</v>
          </cell>
          <cell r="E24">
            <v>50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8</v>
          </cell>
          <cell r="D25">
            <v>7</v>
          </cell>
          <cell r="E25">
            <v>16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9</v>
          </cell>
          <cell r="D26">
            <v>19</v>
          </cell>
          <cell r="E26">
            <v>15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40</v>
          </cell>
          <cell r="D28">
            <v>59</v>
          </cell>
          <cell r="E28">
            <v>48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40</v>
          </cell>
          <cell r="D29">
            <v>32</v>
          </cell>
          <cell r="E29">
            <v>36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26</v>
          </cell>
          <cell r="D30">
            <v>14</v>
          </cell>
          <cell r="E30">
            <v>24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19</v>
          </cell>
          <cell r="D31">
            <v>21</v>
          </cell>
          <cell r="E31">
            <v>31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19</v>
          </cell>
          <cell r="D32">
            <v>24</v>
          </cell>
          <cell r="E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39</v>
          </cell>
          <cell r="D33">
            <v>28</v>
          </cell>
          <cell r="E33">
            <v>47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646</v>
          </cell>
          <cell r="D34">
            <v>579</v>
          </cell>
          <cell r="E34">
            <v>741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18</v>
          </cell>
          <cell r="D35">
            <v>12</v>
          </cell>
          <cell r="E35">
            <v>25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53</v>
          </cell>
          <cell r="D36">
            <v>55</v>
          </cell>
          <cell r="E36">
            <v>71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24</v>
          </cell>
          <cell r="D37">
            <v>12</v>
          </cell>
          <cell r="E37">
            <v>16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33</v>
          </cell>
          <cell r="D38">
            <v>41</v>
          </cell>
          <cell r="E38">
            <v>48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22</v>
          </cell>
          <cell r="E39">
            <v>58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40</v>
          </cell>
          <cell r="D40">
            <v>39</v>
          </cell>
          <cell r="E40">
            <v>47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3">
        <row r="4">
          <cell r="C4">
            <v>8</v>
          </cell>
          <cell r="D4">
            <v>3</v>
          </cell>
          <cell r="E4">
            <v>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18</v>
          </cell>
          <cell r="D5">
            <v>19</v>
          </cell>
          <cell r="E5">
            <v>21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8</v>
          </cell>
          <cell r="D6">
            <v>12</v>
          </cell>
          <cell r="E6">
            <v>16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23</v>
          </cell>
          <cell r="D7">
            <v>26</v>
          </cell>
          <cell r="E7">
            <v>25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30</v>
          </cell>
          <cell r="D8">
            <v>30</v>
          </cell>
          <cell r="E8">
            <v>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12</v>
          </cell>
          <cell r="D10">
            <v>15</v>
          </cell>
          <cell r="E10">
            <v>19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17</v>
          </cell>
          <cell r="E11">
            <v>16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12</v>
          </cell>
          <cell r="D12">
            <v>12</v>
          </cell>
          <cell r="E12">
            <v>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</v>
          </cell>
          <cell r="D14">
            <v>0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16</v>
          </cell>
          <cell r="D15">
            <v>14</v>
          </cell>
          <cell r="E15">
            <v>19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20</v>
          </cell>
          <cell r="D16">
            <v>20</v>
          </cell>
          <cell r="E16">
            <v>22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9</v>
          </cell>
          <cell r="D17">
            <v>8</v>
          </cell>
          <cell r="E17">
            <v>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25</v>
          </cell>
          <cell r="D18">
            <v>24</v>
          </cell>
          <cell r="E18">
            <v>22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16</v>
          </cell>
          <cell r="D19">
            <v>31</v>
          </cell>
          <cell r="E19">
            <v>15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17</v>
          </cell>
          <cell r="D20">
            <v>21</v>
          </cell>
          <cell r="E20">
            <v>17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7</v>
          </cell>
          <cell r="D21">
            <v>4</v>
          </cell>
          <cell r="E21">
            <v>4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28</v>
          </cell>
          <cell r="D22">
            <v>26</v>
          </cell>
          <cell r="E22">
            <v>24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36</v>
          </cell>
          <cell r="D23">
            <v>37</v>
          </cell>
          <cell r="E23">
            <v>38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21</v>
          </cell>
          <cell r="D24">
            <v>25</v>
          </cell>
          <cell r="E24">
            <v>29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7</v>
          </cell>
          <cell r="E25">
            <v>11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14</v>
          </cell>
          <cell r="D26">
            <v>3</v>
          </cell>
          <cell r="E26">
            <v>7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23</v>
          </cell>
          <cell r="D28">
            <v>17</v>
          </cell>
          <cell r="E28">
            <v>17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12</v>
          </cell>
          <cell r="D29">
            <v>7</v>
          </cell>
          <cell r="E29">
            <v>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17</v>
          </cell>
          <cell r="D30">
            <v>21</v>
          </cell>
          <cell r="E30">
            <v>25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38</v>
          </cell>
          <cell r="D31">
            <v>39</v>
          </cell>
          <cell r="E31">
            <v>32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48</v>
          </cell>
          <cell r="D32">
            <v>46</v>
          </cell>
          <cell r="E32">
            <v>49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21</v>
          </cell>
          <cell r="D33">
            <v>20</v>
          </cell>
          <cell r="E33">
            <v>18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34</v>
          </cell>
          <cell r="D35">
            <v>34</v>
          </cell>
          <cell r="E35">
            <v>16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10</v>
          </cell>
          <cell r="D36">
            <v>11</v>
          </cell>
          <cell r="E36">
            <v>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10</v>
          </cell>
          <cell r="D37">
            <v>11</v>
          </cell>
          <cell r="E37">
            <v>15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25</v>
          </cell>
          <cell r="D38">
            <v>27</v>
          </cell>
          <cell r="E38">
            <v>24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14</v>
          </cell>
          <cell r="D39">
            <v>10</v>
          </cell>
          <cell r="E39">
            <v>14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28</v>
          </cell>
          <cell r="D40">
            <v>27</v>
          </cell>
          <cell r="E40">
            <v>31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4">
        <row r="4">
          <cell r="C4">
            <v>0</v>
          </cell>
          <cell r="D4">
            <v>3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4</v>
          </cell>
          <cell r="D5">
            <v>2</v>
          </cell>
          <cell r="E5">
            <v>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4</v>
          </cell>
          <cell r="D7">
            <v>6</v>
          </cell>
          <cell r="E7">
            <v>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3</v>
          </cell>
          <cell r="D8">
            <v>4</v>
          </cell>
          <cell r="E8">
            <v>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</v>
          </cell>
          <cell r="D11">
            <v>2</v>
          </cell>
          <cell r="E11">
            <v>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7</v>
          </cell>
          <cell r="D12">
            <v>11</v>
          </cell>
          <cell r="E12">
            <v>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5</v>
          </cell>
          <cell r="D14">
            <v>3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6</v>
          </cell>
          <cell r="D15">
            <v>3</v>
          </cell>
          <cell r="E15">
            <v>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2</v>
          </cell>
          <cell r="E16">
            <v>4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5</v>
          </cell>
          <cell r="D18">
            <v>9</v>
          </cell>
          <cell r="E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3</v>
          </cell>
          <cell r="E20">
            <v>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13</v>
          </cell>
          <cell r="E22">
            <v>13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7</v>
          </cell>
          <cell r="E23">
            <v>6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D28">
            <v>5</v>
          </cell>
          <cell r="E28">
            <v>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5</v>
          </cell>
          <cell r="E29">
            <v>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5</v>
          </cell>
          <cell r="E31">
            <v>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12</v>
          </cell>
          <cell r="E32">
            <v>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1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D35">
            <v>0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</row>
        <row r="36">
          <cell r="D36">
            <v>6</v>
          </cell>
          <cell r="E36">
            <v>10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4</v>
          </cell>
          <cell r="E38">
            <v>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3</v>
          </cell>
          <cell r="E40">
            <v>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5">
        <row r="4">
          <cell r="C4">
            <v>13</v>
          </cell>
          <cell r="D4">
            <v>7</v>
          </cell>
          <cell r="E4">
            <v>7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50</v>
          </cell>
          <cell r="D5">
            <v>50</v>
          </cell>
          <cell r="E5">
            <v>64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7</v>
          </cell>
          <cell r="D6">
            <v>13</v>
          </cell>
          <cell r="E6">
            <v>11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53</v>
          </cell>
          <cell r="D7">
            <v>52</v>
          </cell>
          <cell r="E7">
            <v>48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63</v>
          </cell>
          <cell r="D8">
            <v>66</v>
          </cell>
          <cell r="E8">
            <v>64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27</v>
          </cell>
          <cell r="D10">
            <v>30</v>
          </cell>
          <cell r="E10">
            <v>37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53</v>
          </cell>
          <cell r="D11">
            <v>68</v>
          </cell>
          <cell r="E11">
            <v>61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31</v>
          </cell>
          <cell r="D12">
            <v>34</v>
          </cell>
          <cell r="E12">
            <v>41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11</v>
          </cell>
          <cell r="D14">
            <v>11</v>
          </cell>
          <cell r="E14">
            <v>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31</v>
          </cell>
          <cell r="D15">
            <v>27</v>
          </cell>
          <cell r="E15">
            <v>38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46</v>
          </cell>
          <cell r="D16">
            <v>40</v>
          </cell>
          <cell r="E16">
            <v>51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10</v>
          </cell>
          <cell r="D17">
            <v>10</v>
          </cell>
          <cell r="E17">
            <v>11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72</v>
          </cell>
          <cell r="D18">
            <v>77</v>
          </cell>
          <cell r="E18">
            <v>72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19</v>
          </cell>
          <cell r="D19">
            <v>13</v>
          </cell>
          <cell r="E19">
            <v>13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26</v>
          </cell>
          <cell r="D20">
            <v>26</v>
          </cell>
          <cell r="E20">
            <v>23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19</v>
          </cell>
          <cell r="D21">
            <v>18</v>
          </cell>
          <cell r="E21">
            <v>32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109</v>
          </cell>
          <cell r="D22">
            <v>92</v>
          </cell>
          <cell r="E22">
            <v>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49</v>
          </cell>
          <cell r="D23">
            <v>53</v>
          </cell>
          <cell r="E23">
            <v>62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13</v>
          </cell>
          <cell r="D24">
            <v>22</v>
          </cell>
          <cell r="E24">
            <v>26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5</v>
          </cell>
          <cell r="D25">
            <v>4</v>
          </cell>
          <cell r="E25">
            <v>10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5</v>
          </cell>
          <cell r="D26">
            <v>5</v>
          </cell>
          <cell r="E26">
            <v>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44</v>
          </cell>
          <cell r="D28">
            <v>50</v>
          </cell>
          <cell r="E28">
            <v>49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27</v>
          </cell>
          <cell r="D29">
            <v>18</v>
          </cell>
          <cell r="E29">
            <v>26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14</v>
          </cell>
          <cell r="D30">
            <v>11</v>
          </cell>
          <cell r="E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34</v>
          </cell>
          <cell r="D31">
            <v>32</v>
          </cell>
          <cell r="E31">
            <v>34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138</v>
          </cell>
          <cell r="D32">
            <v>126</v>
          </cell>
          <cell r="E32">
            <v>108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52</v>
          </cell>
          <cell r="D33">
            <v>47</v>
          </cell>
          <cell r="E33">
            <v>43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61</v>
          </cell>
          <cell r="D35">
            <v>52</v>
          </cell>
          <cell r="E35">
            <v>35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29</v>
          </cell>
          <cell r="D36">
            <v>23</v>
          </cell>
          <cell r="E36">
            <v>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19</v>
          </cell>
          <cell r="D37">
            <v>15</v>
          </cell>
          <cell r="E37">
            <v>19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37</v>
          </cell>
          <cell r="D38">
            <v>42</v>
          </cell>
          <cell r="E38">
            <v>41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25</v>
          </cell>
          <cell r="D39">
            <v>15</v>
          </cell>
          <cell r="E39">
            <v>18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41</v>
          </cell>
          <cell r="D40">
            <v>43</v>
          </cell>
          <cell r="E40">
            <v>49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6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C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</row>
      </sheetData>
      <sheetData sheetId="8">
        <row r="4">
          <cell r="C4">
            <v>5</v>
          </cell>
          <cell r="D4">
            <v>14</v>
          </cell>
          <cell r="E4">
            <v>15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10</v>
          </cell>
          <cell r="D5">
            <v>16</v>
          </cell>
          <cell r="E5">
            <v>10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2</v>
          </cell>
          <cell r="D6">
            <v>0</v>
          </cell>
          <cell r="E6">
            <v>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22</v>
          </cell>
          <cell r="D7">
            <v>17</v>
          </cell>
          <cell r="E7">
            <v>13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5</v>
          </cell>
          <cell r="D8">
            <v>2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18</v>
          </cell>
          <cell r="D10">
            <v>7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26</v>
          </cell>
        </row>
        <row r="11">
          <cell r="C11">
            <v>51</v>
          </cell>
          <cell r="D11">
            <v>67</v>
          </cell>
          <cell r="E11">
            <v>57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32</v>
          </cell>
          <cell r="D12">
            <v>24</v>
          </cell>
          <cell r="E12">
            <v>23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10</v>
          </cell>
          <cell r="D14">
            <v>14</v>
          </cell>
          <cell r="E14">
            <v>18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14</v>
          </cell>
          <cell r="D15">
            <v>20</v>
          </cell>
          <cell r="E15">
            <v>8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23</v>
          </cell>
          <cell r="D16">
            <v>24</v>
          </cell>
          <cell r="E16">
            <v>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111</v>
          </cell>
          <cell r="D17">
            <v>66</v>
          </cell>
          <cell r="E17">
            <v>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27</v>
          </cell>
          <cell r="D18">
            <v>12</v>
          </cell>
          <cell r="E18">
            <v>18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6</v>
          </cell>
          <cell r="D19">
            <v>8</v>
          </cell>
          <cell r="E19">
            <v>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9</v>
          </cell>
          <cell r="D20">
            <v>1</v>
          </cell>
          <cell r="E20">
            <v>15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15</v>
          </cell>
          <cell r="D21">
            <v>17</v>
          </cell>
          <cell r="E21">
            <v>14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24</v>
          </cell>
          <cell r="D22">
            <v>27</v>
          </cell>
          <cell r="E22">
            <v>21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11</v>
          </cell>
          <cell r="D23">
            <v>12</v>
          </cell>
          <cell r="E23">
            <v>10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10</v>
          </cell>
          <cell r="D24">
            <v>23</v>
          </cell>
          <cell r="E24">
            <v>8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3</v>
          </cell>
          <cell r="D25">
            <v>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7</v>
          </cell>
          <cell r="D26">
            <v>3</v>
          </cell>
          <cell r="E26">
            <v>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9</v>
          </cell>
          <cell r="D28">
            <v>15</v>
          </cell>
          <cell r="E28">
            <v>14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11</v>
          </cell>
          <cell r="D29">
            <v>14</v>
          </cell>
          <cell r="E29">
            <v>18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8</v>
          </cell>
          <cell r="D30">
            <v>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4</v>
          </cell>
          <cell r="D31">
            <v>5</v>
          </cell>
          <cell r="E31">
            <v>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10</v>
          </cell>
          <cell r="D32">
            <v>23</v>
          </cell>
          <cell r="E32">
            <v>13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15</v>
          </cell>
          <cell r="D33">
            <v>18</v>
          </cell>
          <cell r="E33">
            <v>11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83</v>
          </cell>
          <cell r="D34">
            <v>24</v>
          </cell>
          <cell r="E34">
            <v>62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4</v>
          </cell>
          <cell r="D35">
            <v>9</v>
          </cell>
          <cell r="E35">
            <v>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20</v>
          </cell>
          <cell r="D36">
            <v>21</v>
          </cell>
          <cell r="E36">
            <v>19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10</v>
          </cell>
          <cell r="D37">
            <v>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9</v>
          </cell>
          <cell r="D38">
            <v>11</v>
          </cell>
          <cell r="E38">
            <v>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12</v>
          </cell>
          <cell r="D39">
            <v>10</v>
          </cell>
          <cell r="E39">
            <v>9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5</v>
          </cell>
          <cell r="D40">
            <v>6</v>
          </cell>
          <cell r="E40">
            <v>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9">
        <row r="4">
          <cell r="C4">
            <v>1</v>
          </cell>
          <cell r="D4">
            <v>1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5</v>
          </cell>
          <cell r="D5">
            <v>6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9</v>
          </cell>
          <cell r="D7">
            <v>5</v>
          </cell>
          <cell r="E7">
            <v>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2</v>
          </cell>
          <cell r="D10">
            <v>4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40</v>
          </cell>
          <cell r="D11">
            <v>44</v>
          </cell>
          <cell r="E11">
            <v>45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19</v>
          </cell>
          <cell r="D12">
            <v>12</v>
          </cell>
          <cell r="E12">
            <v>17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5</v>
          </cell>
          <cell r="D14">
            <v>5</v>
          </cell>
          <cell r="E14">
            <v>7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3</v>
          </cell>
          <cell r="D15">
            <v>6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108</v>
          </cell>
          <cell r="D17">
            <v>63</v>
          </cell>
          <cell r="E17">
            <v>97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4</v>
          </cell>
          <cell r="D18">
            <v>1</v>
          </cell>
          <cell r="E18">
            <v>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1</v>
          </cell>
          <cell r="D19">
            <v>2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4</v>
          </cell>
          <cell r="D20">
            <v>1</v>
          </cell>
          <cell r="E20">
            <v>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5</v>
          </cell>
          <cell r="D21">
            <v>6</v>
          </cell>
          <cell r="E21">
            <v>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6</v>
          </cell>
          <cell r="D22">
            <v>11</v>
          </cell>
          <cell r="E22">
            <v>7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8</v>
          </cell>
          <cell r="D23">
            <v>4</v>
          </cell>
          <cell r="E23">
            <v>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10</v>
          </cell>
          <cell r="D24">
            <v>22</v>
          </cell>
          <cell r="E24">
            <v>7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5</v>
          </cell>
          <cell r="D26">
            <v>0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2</v>
          </cell>
          <cell r="E28">
            <v>3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4</v>
          </cell>
          <cell r="E29">
            <v>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</v>
          </cell>
          <cell r="D31">
            <v>2</v>
          </cell>
          <cell r="E31">
            <v>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7</v>
          </cell>
        </row>
        <row r="32">
          <cell r="C32">
            <v>3</v>
          </cell>
          <cell r="D32">
            <v>9</v>
          </cell>
          <cell r="E32">
            <v>11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5</v>
          </cell>
          <cell r="D33">
            <v>8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83</v>
          </cell>
          <cell r="D34">
            <v>24</v>
          </cell>
          <cell r="E34">
            <v>61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2</v>
          </cell>
          <cell r="D35">
            <v>0</v>
          </cell>
          <cell r="E35">
            <v>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8</v>
          </cell>
          <cell r="D36">
            <v>7</v>
          </cell>
          <cell r="E36">
            <v>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5</v>
          </cell>
          <cell r="E38">
            <v>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3</v>
          </cell>
          <cell r="D39">
            <v>0</v>
          </cell>
          <cell r="E39">
            <v>3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</v>
          </cell>
          <cell r="D40">
            <v>4</v>
          </cell>
          <cell r="E40">
            <v>4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0"/>
      <sheetData sheetId="11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</row>
        <row r="28">
          <cell r="E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G41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  <cell r="E4">
            <v>19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18</v>
          </cell>
          <cell r="D5">
            <v>13</v>
          </cell>
          <cell r="E5">
            <v>18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5</v>
          </cell>
          <cell r="D7">
            <v>9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3</v>
          </cell>
          <cell r="D8">
            <v>7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4</v>
          </cell>
          <cell r="D10">
            <v>4</v>
          </cell>
          <cell r="E10">
            <v>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19</v>
          </cell>
          <cell r="D11">
            <v>17</v>
          </cell>
          <cell r="E11">
            <v>21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23</v>
          </cell>
          <cell r="D12">
            <v>17</v>
          </cell>
          <cell r="E12">
            <v>25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16</v>
          </cell>
          <cell r="D14">
            <v>16</v>
          </cell>
          <cell r="E14">
            <v>9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18</v>
          </cell>
          <cell r="D15">
            <v>13</v>
          </cell>
          <cell r="E15">
            <v>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13</v>
          </cell>
          <cell r="D16">
            <v>15</v>
          </cell>
          <cell r="E16">
            <v>16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6</v>
          </cell>
          <cell r="D17">
            <v>7</v>
          </cell>
          <cell r="E17">
            <v>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20</v>
          </cell>
          <cell r="D20">
            <v>21</v>
          </cell>
          <cell r="E20">
            <v>14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12</v>
          </cell>
          <cell r="D21">
            <v>20</v>
          </cell>
          <cell r="E21">
            <v>10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44</v>
          </cell>
          <cell r="D22">
            <v>44</v>
          </cell>
          <cell r="E22">
            <v>32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21</v>
          </cell>
          <cell r="D23">
            <v>26</v>
          </cell>
          <cell r="E23">
            <v>18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8</v>
          </cell>
          <cell r="D26">
            <v>12</v>
          </cell>
          <cell r="E26">
            <v>19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29</v>
          </cell>
          <cell r="D28">
            <v>24</v>
          </cell>
          <cell r="E28">
            <v>21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15</v>
          </cell>
          <cell r="D29">
            <v>16</v>
          </cell>
          <cell r="E29">
            <v>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17</v>
          </cell>
          <cell r="D30">
            <v>6</v>
          </cell>
          <cell r="E30">
            <v>14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6</v>
          </cell>
          <cell r="D31">
            <v>13</v>
          </cell>
          <cell r="E31">
            <v>12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</v>
          </cell>
          <cell r="D32">
            <v>6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4</v>
          </cell>
          <cell r="D33">
            <v>3</v>
          </cell>
          <cell r="E33">
            <v>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C35">
            <v>2</v>
          </cell>
          <cell r="D35">
            <v>6</v>
          </cell>
          <cell r="E35">
            <v>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22</v>
          </cell>
          <cell r="D36">
            <v>27</v>
          </cell>
          <cell r="E36">
            <v>28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9</v>
          </cell>
          <cell r="D37">
            <v>8</v>
          </cell>
          <cell r="E37">
            <v>10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15</v>
          </cell>
          <cell r="D38">
            <v>14</v>
          </cell>
          <cell r="E38">
            <v>21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17</v>
          </cell>
          <cell r="D39">
            <v>14</v>
          </cell>
          <cell r="E39">
            <v>18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21</v>
          </cell>
          <cell r="D40">
            <v>25</v>
          </cell>
          <cell r="E40">
            <v>27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4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2</v>
          </cell>
          <cell r="D20">
            <v>2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</v>
          </cell>
          <cell r="D22">
            <v>1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4</v>
          </cell>
          <cell r="D33">
            <v>0</v>
          </cell>
          <cell r="E33">
            <v>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2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</v>
          </cell>
          <cell r="D32">
            <v>0</v>
          </cell>
          <cell r="E32">
            <v>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>
            <v>4</v>
          </cell>
          <cell r="D35">
            <v>4</v>
          </cell>
          <cell r="E35">
            <v>13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</v>
          </cell>
          <cell r="D38">
            <v>0</v>
          </cell>
          <cell r="E38">
            <v>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27</v>
          </cell>
          <cell r="D5">
            <v>7</v>
          </cell>
          <cell r="E5">
            <v>6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</v>
          </cell>
          <cell r="D7">
            <v>7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5</v>
          </cell>
          <cell r="D12">
            <v>4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4</v>
          </cell>
          <cell r="D15">
            <v>5</v>
          </cell>
          <cell r="E15">
            <v>12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3</v>
          </cell>
          <cell r="D20">
            <v>4</v>
          </cell>
          <cell r="E20">
            <v>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4</v>
          </cell>
          <cell r="D21">
            <v>4</v>
          </cell>
          <cell r="E21">
            <v>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6</v>
          </cell>
          <cell r="D22">
            <v>6</v>
          </cell>
          <cell r="E22">
            <v>12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22</v>
          </cell>
          <cell r="D24">
            <v>36</v>
          </cell>
          <cell r="E24">
            <v>31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</v>
          </cell>
          <cell r="D30">
            <v>5</v>
          </cell>
          <cell r="E30">
            <v>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</v>
          </cell>
          <cell r="D31">
            <v>2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</v>
          </cell>
          <cell r="D38">
            <v>1</v>
          </cell>
          <cell r="E38">
            <v>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</v>
          </cell>
          <cell r="D40">
            <v>3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zoomScale="80" zoomScaleNormal="80" workbookViewId="0">
      <pane xSplit="1" topLeftCell="B1" activePane="topRight" state="frozen"/>
      <selection activeCell="A5" sqref="A5"/>
      <selection pane="topRight" activeCell="U21" sqref="U21"/>
    </sheetView>
  </sheetViews>
  <sheetFormatPr defaultRowHeight="12.6" x14ac:dyDescent="0.2"/>
  <cols>
    <col min="1" max="1" width="23.453125" customWidth="1"/>
    <col min="2" max="2" width="15.6328125" bestFit="1" customWidth="1"/>
    <col min="3" max="3" width="11.7265625" bestFit="1" customWidth="1"/>
    <col min="4" max="4" width="14.6328125" customWidth="1"/>
    <col min="5" max="5" width="12.6328125" customWidth="1"/>
    <col min="6" max="6" width="8" bestFit="1" customWidth="1"/>
    <col min="7" max="7" width="12.6328125" customWidth="1"/>
    <col min="8" max="8" width="12.6328125" hidden="1" customWidth="1"/>
    <col min="9" max="9" width="12.26953125" hidden="1" customWidth="1"/>
    <col min="10" max="10" width="11.08984375" customWidth="1"/>
    <col min="11" max="11" width="9.6328125" style="21" hidden="1" customWidth="1"/>
    <col min="12" max="12" width="13.7265625" customWidth="1"/>
    <col min="13" max="13" width="21.6328125" customWidth="1"/>
    <col min="14" max="14" width="21.453125" bestFit="1" customWidth="1"/>
    <col min="15" max="15" width="21.453125" customWidth="1"/>
  </cols>
  <sheetData>
    <row r="1" spans="1:16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  <c r="P1" s="2"/>
    </row>
    <row r="2" spans="1:16" ht="24.6" x14ac:dyDescent="0.2">
      <c r="A2" s="166" t="s">
        <v>47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  <c r="P2" s="2"/>
    </row>
    <row r="3" spans="1:16" ht="24.6" x14ac:dyDescent="0.2">
      <c r="A3" s="41"/>
      <c r="B3" s="49"/>
      <c r="C3" s="42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  <c r="P3" s="2"/>
    </row>
    <row r="4" spans="1:16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  <c r="P4" s="6"/>
    </row>
    <row r="5" spans="1:16" s="31" customFormat="1" ht="60" customHeight="1" thickBot="1" x14ac:dyDescent="0.25">
      <c r="A5" s="110" t="s">
        <v>4</v>
      </c>
      <c r="B5" s="111"/>
      <c r="C5" s="26" t="s">
        <v>42</v>
      </c>
      <c r="D5" s="26" t="s">
        <v>5</v>
      </c>
      <c r="E5" s="27" t="s">
        <v>6</v>
      </c>
      <c r="F5" s="27" t="s">
        <v>7</v>
      </c>
      <c r="G5" s="27" t="s">
        <v>8</v>
      </c>
      <c r="H5" s="28" t="s">
        <v>6</v>
      </c>
      <c r="I5" s="28" t="s">
        <v>8</v>
      </c>
      <c r="J5" s="25" t="s">
        <v>43</v>
      </c>
      <c r="K5" s="25" t="s">
        <v>44</v>
      </c>
      <c r="L5" s="25" t="s">
        <v>7</v>
      </c>
      <c r="M5" s="29" t="s">
        <v>39</v>
      </c>
      <c r="N5" s="29" t="s">
        <v>9</v>
      </c>
      <c r="O5" s="112" t="s">
        <v>59</v>
      </c>
      <c r="P5" s="30"/>
    </row>
    <row r="6" spans="1:16" s="7" customFormat="1" ht="16.2" x14ac:dyDescent="0.3">
      <c r="A6" s="109" t="s">
        <v>10</v>
      </c>
      <c r="B6" s="39">
        <v>3.1</v>
      </c>
      <c r="C6" s="55">
        <f>'[1]Total Applications'!$C$4</f>
        <v>29</v>
      </c>
      <c r="D6" s="55">
        <f>'[1]Total Applications'!$C$4</f>
        <v>29</v>
      </c>
      <c r="E6" s="56">
        <f>MAX('[1]Waiting Times 1st Cons'!$C4:$C4)</f>
        <v>8</v>
      </c>
      <c r="F6" s="56">
        <f>'[1]Number Waiting Priority Apps'!$C$4</f>
        <v>0</v>
      </c>
      <c r="G6" s="56">
        <f>'[1]Numbers Waiting 1st Cons'!$C$4</f>
        <v>13</v>
      </c>
      <c r="H6" s="57">
        <f>MAX('[1]Waiting Times 2nd Cons'!$C4:$C5)</f>
        <v>0</v>
      </c>
      <c r="I6" s="57">
        <f>SUM('[1]Numbers Waiting 2nd Cons'!$C4:$C5)</f>
        <v>0</v>
      </c>
      <c r="J6" s="58">
        <f>'[1]Number of 1st Cons Apps Held'!$C$4</f>
        <v>5</v>
      </c>
      <c r="K6" s="59">
        <f>'[1]Numbers Waiting 2nd Cons'!$C$4+'[1]Numbers Waiting 2nd Cons'!$C$5</f>
        <v>0</v>
      </c>
      <c r="L6" s="58">
        <f>'[1]Number of Priority Apps Held'!$C$4</f>
        <v>1</v>
      </c>
      <c r="M6" s="60">
        <f>'[1]District Court Family'!$C$4+'[1]District Court Family Appeals'!$C$4</f>
        <v>9</v>
      </c>
      <c r="N6" s="60">
        <f>'[1]CC Jud Sep &amp; Div'!$C$4</f>
        <v>0</v>
      </c>
      <c r="O6" s="105">
        <f>[1]ADMCA!$C$4</f>
        <v>0</v>
      </c>
    </row>
    <row r="7" spans="1:16" s="7" customFormat="1" ht="16.2" x14ac:dyDescent="0.3">
      <c r="A7" s="14" t="s">
        <v>46</v>
      </c>
      <c r="B7" s="39">
        <v>2.9</v>
      </c>
      <c r="C7" s="121">
        <f>'[1]Total Applications'!$C$5</f>
        <v>61</v>
      </c>
      <c r="D7" s="121">
        <f>'[1]Total Applications'!$C$5</f>
        <v>61</v>
      </c>
      <c r="E7" s="123">
        <f>'[1]Waiting Times 1st Cons'!$C$5</f>
        <v>18</v>
      </c>
      <c r="F7" s="123">
        <f>'[1]Number Waiting Priority Apps'!$C$5</f>
        <v>4</v>
      </c>
      <c r="G7" s="123">
        <f>'[1]Numbers Waiting 1st Cons'!$C$5</f>
        <v>50</v>
      </c>
      <c r="H7" s="146"/>
      <c r="I7" s="146"/>
      <c r="J7" s="147">
        <f>'[1]Number of 1st Cons Apps Held'!$C$5</f>
        <v>10</v>
      </c>
      <c r="K7" s="148"/>
      <c r="L7" s="147">
        <f>'[1]Number of Priority Apps Held'!$C$5</f>
        <v>5</v>
      </c>
      <c r="M7" s="126">
        <f>'[1]District Court Family'!$C$5+'[1]District Court Family Appeals'!$C$5</f>
        <v>19</v>
      </c>
      <c r="N7" s="126">
        <f>'[1]CC Jud Sep &amp; Div'!$C$5</f>
        <v>0</v>
      </c>
      <c r="O7" s="108">
        <f>[1]ADMCA!$C$5</f>
        <v>27</v>
      </c>
      <c r="P7" s="6"/>
    </row>
    <row r="8" spans="1:16" s="7" customFormat="1" ht="16.2" x14ac:dyDescent="0.3">
      <c r="A8" s="14" t="s">
        <v>11</v>
      </c>
      <c r="B8" s="40">
        <v>2</v>
      </c>
      <c r="C8" s="15">
        <f>'[1]Total Applications'!$C$6</f>
        <v>8</v>
      </c>
      <c r="D8" s="15">
        <f>'[1]Total Applications'!$C$6</f>
        <v>8</v>
      </c>
      <c r="E8" s="16">
        <f>'[1]Waiting Times 1st Cons'!$C$6</f>
        <v>8</v>
      </c>
      <c r="F8" s="16">
        <f>'[1]Number Waiting Priority Apps'!$C$6</f>
        <v>0</v>
      </c>
      <c r="G8" s="16">
        <f>'[1]Numbers Waiting 1st Cons'!$C$6</f>
        <v>7</v>
      </c>
      <c r="H8" s="61">
        <f>'[1]Waiting Times 2nd Cons'!$C6</f>
        <v>0</v>
      </c>
      <c r="I8" s="61">
        <f>'[1]Numbers Waiting 2nd Cons'!$C6</f>
        <v>0</v>
      </c>
      <c r="J8" s="62">
        <f>'[1]Number of 1st Cons Apps Held'!$C$6</f>
        <v>2</v>
      </c>
      <c r="K8" s="63">
        <f>'[1]Numbers Waiting 2nd Cons'!$C$6</f>
        <v>0</v>
      </c>
      <c r="L8" s="62">
        <f>'[1]Number of Priority Apps Held'!$C$6</f>
        <v>1</v>
      </c>
      <c r="M8" s="19">
        <f>'[1]District Court Family'!$C$6+'[1]District Court Family Appeals'!$C$6</f>
        <v>2</v>
      </c>
      <c r="N8" s="19">
        <f>'[1]CC Jud Sep &amp; Div'!$C$6</f>
        <v>0</v>
      </c>
      <c r="O8" s="103">
        <f>[1]ADMCA!$C$6</f>
        <v>0</v>
      </c>
      <c r="P8" s="6"/>
    </row>
    <row r="9" spans="1:16" s="7" customFormat="1" ht="16.2" x14ac:dyDescent="0.3">
      <c r="A9" s="14" t="s">
        <v>12</v>
      </c>
      <c r="B9" s="40">
        <v>4</v>
      </c>
      <c r="C9" s="15">
        <f>'[1]Total Applications'!$C$7</f>
        <v>23</v>
      </c>
      <c r="D9" s="15">
        <f>'[1]Total Applications'!$C$7</f>
        <v>23</v>
      </c>
      <c r="E9" s="16">
        <f>'[1]Waiting Times 1st Cons'!$C$7</f>
        <v>23</v>
      </c>
      <c r="F9" s="16">
        <f>'[1]Number Waiting Priority Apps'!$C$7</f>
        <v>4</v>
      </c>
      <c r="G9" s="16">
        <f>'[1]Numbers Waiting 1st Cons'!$C$7</f>
        <v>53</v>
      </c>
      <c r="H9" s="61">
        <f>'[1]Waiting Times 2nd Cons'!$C7</f>
        <v>0</v>
      </c>
      <c r="I9" s="61">
        <f>'[1]Numbers Waiting 2nd Cons'!$C7</f>
        <v>0</v>
      </c>
      <c r="J9" s="62">
        <f>'[1]Number of 1st Cons Apps Held'!$C$7</f>
        <v>22</v>
      </c>
      <c r="K9" s="63">
        <f>'[1]Numbers Waiting 2nd Cons'!$C$8</f>
        <v>0</v>
      </c>
      <c r="L9" s="62">
        <f>'[1]Number of Priority Apps Held'!$C$7</f>
        <v>9</v>
      </c>
      <c r="M9" s="19">
        <f>'[1]District Court Family'!$C$7+'[1]District Court Family Appeals'!$C$7</f>
        <v>5</v>
      </c>
      <c r="N9" s="19">
        <f>'[1]CC Jud Sep &amp; Div'!$C$7</f>
        <v>0</v>
      </c>
      <c r="O9" s="76">
        <f>[1]ADMCA!$C$7</f>
        <v>2</v>
      </c>
    </row>
    <row r="10" spans="1:16" s="7" customFormat="1" ht="16.2" x14ac:dyDescent="0.3">
      <c r="A10" s="14" t="s">
        <v>13</v>
      </c>
      <c r="B10" s="40">
        <v>2</v>
      </c>
      <c r="C10" s="15">
        <f>'[1]Total Applications'!$C$8</f>
        <v>11</v>
      </c>
      <c r="D10" s="15">
        <f>'[1]Total Applications'!$C$8</f>
        <v>11</v>
      </c>
      <c r="E10" s="16">
        <f>'[1]Waiting Times 1st Cons'!$C$8</f>
        <v>30</v>
      </c>
      <c r="F10" s="16">
        <f>'[1]Number Waiting Priority Apps'!$C$8</f>
        <v>3</v>
      </c>
      <c r="G10" s="16">
        <f>'[1]Numbers Waiting 1st Cons'!$C$8</f>
        <v>63</v>
      </c>
      <c r="H10" s="61">
        <f>'[1]Waiting Times 2nd Cons'!$C8</f>
        <v>0</v>
      </c>
      <c r="I10" s="61">
        <f>'[1]Numbers Waiting 2nd Cons'!$C8</f>
        <v>0</v>
      </c>
      <c r="J10" s="62">
        <f>'[1]Number of 1st Cons Apps Held'!$C$8</f>
        <v>5</v>
      </c>
      <c r="K10" s="63">
        <f>'[1]Numbers Waiting 2nd Cons'!$C$9</f>
        <v>0</v>
      </c>
      <c r="L10" s="62">
        <f>'[1]Number of Priority Apps Held'!$C$8</f>
        <v>2</v>
      </c>
      <c r="M10" s="19">
        <f>'[1]District Court Family'!$C$8+'[1]District Court Family Appeals'!$C$8</f>
        <v>3</v>
      </c>
      <c r="N10" s="19">
        <f>'[1]CC Jud Sep &amp; Div'!$C$8</f>
        <v>0</v>
      </c>
      <c r="O10" s="102">
        <f>[1]ADMCA!$C$8</f>
        <v>0</v>
      </c>
    </row>
    <row r="11" spans="1:16" s="7" customFormat="1" ht="16.2" x14ac:dyDescent="0.3">
      <c r="A11" s="14" t="s">
        <v>14</v>
      </c>
      <c r="B11" s="40">
        <v>3</v>
      </c>
      <c r="C11" s="15">
        <f>'[1]Total Applications'!$C$10</f>
        <v>19</v>
      </c>
      <c r="D11" s="15">
        <f>'[1]Total Applications'!$C$10</f>
        <v>19</v>
      </c>
      <c r="E11" s="16">
        <f>'[1]Waiting Times 1st Cons'!$C$10</f>
        <v>12</v>
      </c>
      <c r="F11" s="16">
        <f>'[1]Number Waiting Priority Apps'!$C$10</f>
        <v>1</v>
      </c>
      <c r="G11" s="16">
        <f>'[1]Numbers Waiting 1st Cons'!$C$10</f>
        <v>27</v>
      </c>
      <c r="H11" s="61">
        <f>'[1]Waiting Times 2nd Cons'!$C10</f>
        <v>0</v>
      </c>
      <c r="I11" s="61">
        <f>'[1]Numbers Waiting 2nd Cons'!$C10</f>
        <v>0</v>
      </c>
      <c r="J11" s="62">
        <f>'[1]Number of 1st Cons Apps Held'!$C$10</f>
        <v>18</v>
      </c>
      <c r="K11" s="63">
        <f>'[1]Numbers Waiting 2nd Cons'!$C$11</f>
        <v>0</v>
      </c>
      <c r="L11" s="62">
        <f>'[1]Number of Priority Apps Held'!$C$10</f>
        <v>2</v>
      </c>
      <c r="M11" s="19">
        <f>'[1]District Court Family'!$C$10+'[1]District Court Family Appeals'!$C$10</f>
        <v>5</v>
      </c>
      <c r="N11" s="19">
        <f>'[1]CC Jud Sep &amp; Div'!$C$10</f>
        <v>0</v>
      </c>
      <c r="O11" s="103">
        <f>[1]ADMCA!$C$10</f>
        <v>0</v>
      </c>
    </row>
    <row r="12" spans="1:16" s="7" customFormat="1" ht="16.2" x14ac:dyDescent="0.3">
      <c r="A12" s="14" t="s">
        <v>15</v>
      </c>
      <c r="B12" s="40">
        <v>9.1999999999999993</v>
      </c>
      <c r="C12" s="15">
        <f>'[1]Total Applications'!$C$11</f>
        <v>129</v>
      </c>
      <c r="D12" s="15">
        <f>'[1]Total Applications'!$C$11</f>
        <v>129</v>
      </c>
      <c r="E12" s="16">
        <f>'[1]Waiting Times 1st Cons'!$C$11</f>
        <v>13</v>
      </c>
      <c r="F12" s="16">
        <f>'[1]Number Waiting Priority Apps'!$C$11</f>
        <v>1</v>
      </c>
      <c r="G12" s="16">
        <f>'[1]Numbers Waiting 1st Cons'!$C$11</f>
        <v>53</v>
      </c>
      <c r="H12" s="61">
        <f>'[1]Waiting Times 2nd Cons'!$C11</f>
        <v>0</v>
      </c>
      <c r="I12" s="61">
        <f>'[1]Numbers Waiting 2nd Cons'!$C11</f>
        <v>0</v>
      </c>
      <c r="J12" s="62">
        <f>'[1]Number of 1st Cons Apps Held'!$C$11</f>
        <v>51</v>
      </c>
      <c r="K12" s="63">
        <f>'[1]Numbers Waiting 2nd Cons'!$C$12</f>
        <v>0</v>
      </c>
      <c r="L12" s="62">
        <f>'[1]Number of Priority Apps Held'!$C$11</f>
        <v>40</v>
      </c>
      <c r="M12" s="19">
        <f>'[1]District Court Family'!$C$11+'[1]District Court Family Appeals'!$C$11</f>
        <v>20</v>
      </c>
      <c r="N12" s="19">
        <f>'[1]CC Jud Sep &amp; Div'!$C$11</f>
        <v>0</v>
      </c>
      <c r="O12" s="103">
        <f>[1]ADMCA!$C$11</f>
        <v>1</v>
      </c>
    </row>
    <row r="13" spans="1:16" s="7" customFormat="1" ht="16.2" x14ac:dyDescent="0.3">
      <c r="A13" s="14" t="s">
        <v>16</v>
      </c>
      <c r="B13" s="40">
        <v>7.2</v>
      </c>
      <c r="C13" s="15">
        <f>'[1]Total Applications'!$C$12</f>
        <v>61</v>
      </c>
      <c r="D13" s="15">
        <f>'[1]Total Applications'!$C$12</f>
        <v>61</v>
      </c>
      <c r="E13" s="16">
        <f>'[1]Waiting Times 1st Cons'!$C$12</f>
        <v>12</v>
      </c>
      <c r="F13" s="16">
        <f>'[1]Number Waiting Priority Apps'!$C$12</f>
        <v>7</v>
      </c>
      <c r="G13" s="16">
        <f>'[1]Numbers Waiting 1st Cons'!$C$12</f>
        <v>31</v>
      </c>
      <c r="H13" s="61">
        <f>'[1]Waiting Times 2nd Cons'!$C12</f>
        <v>0</v>
      </c>
      <c r="I13" s="61">
        <f>'[1]Numbers Waiting 2nd Cons'!$C12</f>
        <v>0</v>
      </c>
      <c r="J13" s="62">
        <f>'[1]Number of 1st Cons Apps Held'!$C$12</f>
        <v>32</v>
      </c>
      <c r="K13" s="63">
        <f>'[1]Numbers Waiting 2nd Cons'!$C$13</f>
        <v>0</v>
      </c>
      <c r="L13" s="62">
        <f>'[1]Number of Priority Apps Held'!$C$12</f>
        <v>19</v>
      </c>
      <c r="M13" s="19">
        <f>'[1]District Court Family'!$C$12+'[1]District Court Family Appeals'!$C$12</f>
        <v>23</v>
      </c>
      <c r="N13" s="19">
        <f>'[1]CC Jud Sep &amp; Div'!$C$12</f>
        <v>0</v>
      </c>
      <c r="O13" s="103">
        <f>[1]ADMCA!$C$12</f>
        <v>5</v>
      </c>
    </row>
    <row r="14" spans="1:16" s="7" customFormat="1" ht="16.2" x14ac:dyDescent="0.3">
      <c r="A14" s="14" t="s">
        <v>17</v>
      </c>
      <c r="B14" s="40">
        <v>3</v>
      </c>
      <c r="C14" s="15">
        <f>'[1]Total Applications'!$C$14</f>
        <v>42</v>
      </c>
      <c r="D14" s="15">
        <f>'[1]Total Applications'!$C$14</f>
        <v>42</v>
      </c>
      <c r="E14" s="16">
        <f>'[1]Waiting Times 1st Cons'!$C$14</f>
        <v>1</v>
      </c>
      <c r="F14" s="16">
        <f>'[1]Number Waiting Priority Apps'!$C$14</f>
        <v>5</v>
      </c>
      <c r="G14" s="16">
        <f>'[1]Numbers Waiting 1st Cons'!$C$14</f>
        <v>11</v>
      </c>
      <c r="H14" s="61">
        <f>'[1]Waiting Times 2nd Cons'!$C14</f>
        <v>0</v>
      </c>
      <c r="I14" s="61">
        <f>'[1]Numbers Waiting 2nd Cons'!$C14</f>
        <v>0</v>
      </c>
      <c r="J14" s="62">
        <f>'[1]Number of 1st Cons Apps Held'!$C$14</f>
        <v>10</v>
      </c>
      <c r="K14" s="63">
        <f>'[1]Numbers Waiting 2nd Cons'!$C$15</f>
        <v>0</v>
      </c>
      <c r="L14" s="62">
        <f>'[1]Number of Priority Apps Held'!$C$14</f>
        <v>5</v>
      </c>
      <c r="M14" s="19">
        <f>'[1]District Court Family'!$C$14+'[1]District Court Family Appeals'!$C$14</f>
        <v>16</v>
      </c>
      <c r="N14" s="19">
        <f>'[1]CC Jud Sep &amp; Div'!$C$14</f>
        <v>0</v>
      </c>
      <c r="O14" s="103">
        <f>[1]ADMCA!$C$14</f>
        <v>0</v>
      </c>
    </row>
    <row r="15" spans="1:16" s="7" customFormat="1" ht="16.2" x14ac:dyDescent="0.3">
      <c r="A15" s="14" t="s">
        <v>18</v>
      </c>
      <c r="B15" s="40">
        <v>4</v>
      </c>
      <c r="C15" s="15">
        <f>'[1]Total Applications'!$C$15</f>
        <v>32</v>
      </c>
      <c r="D15" s="15">
        <f>'[1]Total Applications'!$C$15</f>
        <v>32</v>
      </c>
      <c r="E15" s="16">
        <f>'[1]Waiting Times 1st Cons'!$C$15</f>
        <v>16</v>
      </c>
      <c r="F15" s="16">
        <f>'[1]Number Waiting Priority Apps'!$C$15</f>
        <v>6</v>
      </c>
      <c r="G15" s="16">
        <f>'[1]Numbers Waiting 1st Cons'!$C$15</f>
        <v>31</v>
      </c>
      <c r="H15" s="61">
        <f>'[1]Waiting Times 2nd Cons'!$C15</f>
        <v>0</v>
      </c>
      <c r="I15" s="61">
        <f>'[1]Numbers Waiting 2nd Cons'!$C15</f>
        <v>0</v>
      </c>
      <c r="J15" s="62">
        <f>'[1]Number of 1st Cons Apps Held'!$C$15</f>
        <v>14</v>
      </c>
      <c r="K15" s="63">
        <f>'[1]Numbers Waiting 2nd Cons'!$C$16</f>
        <v>0</v>
      </c>
      <c r="L15" s="62">
        <f>'[1]Number of Priority Apps Held'!$C$15</f>
        <v>3</v>
      </c>
      <c r="M15" s="19">
        <f>'[1]District Court Family'!$C$15+'[1]District Court Family Appeals'!$C$15</f>
        <v>18</v>
      </c>
      <c r="N15" s="19">
        <f>'[1]CC Jud Sep &amp; Div'!$C$15</f>
        <v>0</v>
      </c>
      <c r="O15" s="103">
        <f>[1]ADMCA!$C$15</f>
        <v>4</v>
      </c>
    </row>
    <row r="16" spans="1:16" s="7" customFormat="1" ht="16.2" x14ac:dyDescent="0.3">
      <c r="A16" s="14" t="s">
        <v>19</v>
      </c>
      <c r="B16" s="40">
        <v>4</v>
      </c>
      <c r="C16" s="15">
        <f>'[1]Total Applications'!$C$16</f>
        <v>29</v>
      </c>
      <c r="D16" s="15">
        <f>'[1]Total Applications'!$C$16</f>
        <v>29</v>
      </c>
      <c r="E16" s="16">
        <f>'[1]Waiting Times 1st Cons'!$C$16</f>
        <v>20</v>
      </c>
      <c r="F16" s="16">
        <f>'[1]Number Waiting Priority Apps'!$C$16</f>
        <v>3</v>
      </c>
      <c r="G16" s="16">
        <f>'[1]Numbers Waiting 1st Cons'!$C$16</f>
        <v>46</v>
      </c>
      <c r="H16" s="61">
        <f>'[1]Waiting Times 2nd Cons'!$C17</f>
        <v>0</v>
      </c>
      <c r="I16" s="61">
        <f>'[1]Numbers Waiting 2nd Cons'!$C17</f>
        <v>0</v>
      </c>
      <c r="J16" s="62">
        <f>'[1]Number of 1st Cons Apps Held'!$C$16</f>
        <v>23</v>
      </c>
      <c r="K16" s="63">
        <f>'[1]Numbers Waiting 2nd Cons'!$C$17</f>
        <v>0</v>
      </c>
      <c r="L16" s="62">
        <f>'[1]Number of Priority Apps Held'!$C$16</f>
        <v>3</v>
      </c>
      <c r="M16" s="19">
        <f>'[1]District Court Family'!$C$16+'[1]District Court Family Appeals'!$C$16</f>
        <v>13</v>
      </c>
      <c r="N16" s="19">
        <f>'[1]CC Jud Sep &amp; Div'!$C$16</f>
        <v>0</v>
      </c>
      <c r="O16" s="103">
        <f>[1]ADMCA!$C$16</f>
        <v>0</v>
      </c>
    </row>
    <row r="17" spans="1:15" s="7" customFormat="1" ht="15.75" customHeight="1" x14ac:dyDescent="0.3">
      <c r="A17" s="14" t="s">
        <v>20</v>
      </c>
      <c r="B17" s="40">
        <v>5.6</v>
      </c>
      <c r="C17" s="15">
        <f>'[1]Total Applications'!$C$17</f>
        <v>113</v>
      </c>
      <c r="D17" s="15">
        <f>'[1]Total Applications'!$C$17</f>
        <v>113</v>
      </c>
      <c r="E17" s="16">
        <f>'[1]Waiting Times 1st Cons'!$C$17</f>
        <v>9</v>
      </c>
      <c r="F17" s="16">
        <f>'[1]Number Waiting Priority Apps'!$C$17</f>
        <v>0</v>
      </c>
      <c r="G17" s="16">
        <f>'[1]Numbers Waiting 1st Cons'!$C$17</f>
        <v>10</v>
      </c>
      <c r="H17" s="61">
        <f>'[1]Waiting Times 2nd Cons'!$C18</f>
        <v>0</v>
      </c>
      <c r="I17" s="61">
        <f>'[1]Numbers Waiting 2nd Cons'!$C18</f>
        <v>0</v>
      </c>
      <c r="J17" s="62">
        <f>'[1]Number of 1st Cons Apps Held'!$C$17</f>
        <v>111</v>
      </c>
      <c r="K17" s="63">
        <f>'[1]Numbers Waiting 2nd Cons'!$C$18</f>
        <v>0</v>
      </c>
      <c r="L17" s="62">
        <f>'[1]Number of Priority Apps Held'!$C$17</f>
        <v>108</v>
      </c>
      <c r="M17" s="19">
        <f>'[1]District Court Family'!$C$17+'[1]District Court Family Appeals'!$C$17</f>
        <v>6</v>
      </c>
      <c r="N17" s="19">
        <f>'[1]CC Jud Sep &amp; Div'!$C$17</f>
        <v>0</v>
      </c>
      <c r="O17" s="76">
        <f>[1]ADMCA!$C$17</f>
        <v>0</v>
      </c>
    </row>
    <row r="18" spans="1:15" s="7" customFormat="1" ht="16.2" x14ac:dyDescent="0.3">
      <c r="A18" s="14" t="s">
        <v>21</v>
      </c>
      <c r="B18" s="40">
        <v>5</v>
      </c>
      <c r="C18" s="15">
        <f>'[1]Total Applications'!$C$18</f>
        <v>37</v>
      </c>
      <c r="D18" s="15">
        <f>'[1]Total Applications'!$C$18</f>
        <v>37</v>
      </c>
      <c r="E18" s="16">
        <f>'[1]Waiting Times 1st Cons'!$C$18</f>
        <v>25</v>
      </c>
      <c r="F18" s="16">
        <f>'[1]Number Waiting Priority Apps'!$C$18</f>
        <v>5</v>
      </c>
      <c r="G18" s="16">
        <f>'[1]Numbers Waiting 1st Cons'!$C$18</f>
        <v>72</v>
      </c>
      <c r="H18" s="61">
        <f>'[1]Waiting Times 2nd Cons'!$C19</f>
        <v>0</v>
      </c>
      <c r="I18" s="61">
        <f>'[1]Numbers Waiting 2nd Cons'!$C19</f>
        <v>0</v>
      </c>
      <c r="J18" s="62">
        <f>'[1]Number of 1st Cons Apps Held'!$C$18</f>
        <v>27</v>
      </c>
      <c r="K18" s="63">
        <f>'[1]Numbers Waiting 2nd Cons'!$C$19</f>
        <v>0</v>
      </c>
      <c r="L18" s="62">
        <f>'[1]Number of Priority Apps Held'!$C$18</f>
        <v>4</v>
      </c>
      <c r="M18" s="19">
        <f>'[1]District Court Family'!$C$18+'[1]District Court Family Appeals'!$C$18</f>
        <v>6</v>
      </c>
      <c r="N18" s="19">
        <f>'[1]CC Jud Sep &amp; Div'!$C$18</f>
        <v>1</v>
      </c>
      <c r="O18" s="108">
        <f>[1]ADMCA!$C$18</f>
        <v>0</v>
      </c>
    </row>
    <row r="19" spans="1:15" s="7" customFormat="1" ht="16.2" x14ac:dyDescent="0.3">
      <c r="A19" s="14" t="s">
        <v>22</v>
      </c>
      <c r="B19" s="40">
        <v>4.8</v>
      </c>
      <c r="C19" s="15">
        <f>'[1]Total Applications'!$C$19+'[1]Total Applications'!$C$20</f>
        <v>46</v>
      </c>
      <c r="D19" s="15">
        <f>'[1]Total Applications'!$C$19+'[1]Total Applications'!$C$20</f>
        <v>46</v>
      </c>
      <c r="E19" s="64">
        <f>MAX('[1]Waiting Times 1st Cons'!$C19:$C20)</f>
        <v>17</v>
      </c>
      <c r="F19" s="64">
        <f>'[1]Number Waiting Priority Apps'!$N$19+'[1]Number Waiting Priority Apps'!$N$20</f>
        <v>0</v>
      </c>
      <c r="G19" s="64">
        <f>'[1]Numbers Waiting 1st Cons'!$C$19+'[1]Numbers Waiting 1st Cons'!$C$20</f>
        <v>45</v>
      </c>
      <c r="H19" s="65">
        <f>MAX('[1]Waiting Times 2nd Cons'!$C20:$C21)</f>
        <v>0</v>
      </c>
      <c r="I19" s="65">
        <f>SUM('[1]Numbers Waiting 2nd Cons'!$C20:$C21)</f>
        <v>0</v>
      </c>
      <c r="J19" s="62">
        <f>'[1]Number of 1st Cons Apps Held'!$C$19+'[1]Number of 1st Cons Apps Held'!$C$20</f>
        <v>15</v>
      </c>
      <c r="K19" s="63">
        <f>'[1]Numbers Waiting 2nd Cons'!$C$20+'[1]Numbers Waiting 2nd Cons'!$C$21</f>
        <v>0</v>
      </c>
      <c r="L19" s="62">
        <f>'[1]Number of Priority Apps Held'!$C$19+'[1]Number of Priority Apps Held'!$C$20</f>
        <v>5</v>
      </c>
      <c r="M19" s="19">
        <f>'[1]District Court Family'!$C$19+'[1]District Court Family'!$C$20+'[1]District Court Family Appeals'!$C$19+'[1]District Court Family Appeals'!$C$20</f>
        <v>22</v>
      </c>
      <c r="N19" s="19">
        <f>'[1]CC Jud Sep &amp; Div'!$C$19+'[1]CC Jud Sep &amp; Div'!$C$20</f>
        <v>0</v>
      </c>
      <c r="O19" s="76">
        <f>[1]ADMCA!$C$19+[1]ADMCA!$C$20</f>
        <v>3</v>
      </c>
    </row>
    <row r="20" spans="1:15" s="7" customFormat="1" ht="16.2" x14ac:dyDescent="0.3">
      <c r="A20" s="14" t="s">
        <v>23</v>
      </c>
      <c r="B20" s="40">
        <v>4</v>
      </c>
      <c r="C20" s="15">
        <f>'[1]Total Applications'!$C$21</f>
        <v>41</v>
      </c>
      <c r="D20" s="15">
        <f>'[1]Total Applications'!$C$21</f>
        <v>41</v>
      </c>
      <c r="E20" s="16">
        <f>'[1]Waiting Times 1st Cons'!$C$21</f>
        <v>7</v>
      </c>
      <c r="F20" s="64">
        <f>'[1]Number Waiting Priority Apps'!$N$21</f>
        <v>0</v>
      </c>
      <c r="G20" s="16">
        <f>'[1]Numbers Waiting 1st Cons'!$C$21</f>
        <v>19</v>
      </c>
      <c r="H20" s="61">
        <f>'[1]Waiting Times 2nd Cons'!$C22</f>
        <v>0</v>
      </c>
      <c r="I20" s="61">
        <f>'[1]Numbers Waiting 2nd Cons'!$C22</f>
        <v>0</v>
      </c>
      <c r="J20" s="62">
        <f>'[1]Number of 1st Cons Apps Held'!$C$21</f>
        <v>15</v>
      </c>
      <c r="K20" s="63">
        <f>'[1]Numbers Waiting 2nd Cons'!$C$22</f>
        <v>0</v>
      </c>
      <c r="L20" s="62">
        <f>'[1]Number of Priority Apps Held'!$C$21</f>
        <v>5</v>
      </c>
      <c r="M20" s="19">
        <f>'[1]District Court Family'!$C$21+'[1]District Court Family Appeals'!$C$21</f>
        <v>12</v>
      </c>
      <c r="N20" s="19">
        <f>'[1]CC Jud Sep &amp; Div'!$C$21</f>
        <v>0</v>
      </c>
      <c r="O20" s="76">
        <f>[1]ADMCA!$C$21</f>
        <v>4</v>
      </c>
    </row>
    <row r="21" spans="1:15" s="7" customFormat="1" ht="16.2" x14ac:dyDescent="0.3">
      <c r="A21" s="14" t="s">
        <v>24</v>
      </c>
      <c r="B21" s="40">
        <v>4.7</v>
      </c>
      <c r="C21" s="15">
        <f>'[1]Total Applications'!$C$22</f>
        <v>85</v>
      </c>
      <c r="D21" s="15">
        <f>'[1]Total Applications'!$C$22</f>
        <v>85</v>
      </c>
      <c r="E21" s="16">
        <f>'[1]Waiting Times 1st Cons'!$C$22</f>
        <v>28</v>
      </c>
      <c r="F21" s="64">
        <f>'[1]Number Waiting Priority Apps'!$N$22</f>
        <v>0</v>
      </c>
      <c r="G21" s="16">
        <f>'[1]Numbers Waiting 1st Cons'!$C$22</f>
        <v>109</v>
      </c>
      <c r="H21" s="61">
        <f>'[1]Waiting Times 2nd Cons'!$C23</f>
        <v>0</v>
      </c>
      <c r="I21" s="61">
        <f>'[1]Numbers Waiting 2nd Cons'!$C23</f>
        <v>0</v>
      </c>
      <c r="J21" s="62">
        <f>'[1]Number of 1st Cons Apps Held'!$C$22</f>
        <v>24</v>
      </c>
      <c r="K21" s="63">
        <f>'[1]Numbers Waiting 2nd Cons'!$C$23</f>
        <v>0</v>
      </c>
      <c r="L21" s="62">
        <f>'[1]Number of Priority Apps Held'!$C$22</f>
        <v>6</v>
      </c>
      <c r="M21" s="19">
        <f>'[1]District Court Family'!$C$22+'[1]District Court Family Appeals'!$C$22</f>
        <v>45</v>
      </c>
      <c r="N21" s="19">
        <f>'[1]CC Jud Sep &amp; Div'!$C$22</f>
        <v>2</v>
      </c>
      <c r="O21" s="76">
        <f>[1]ADMCA!$C$22</f>
        <v>6</v>
      </c>
    </row>
    <row r="22" spans="1:15" s="7" customFormat="1" ht="16.2" x14ac:dyDescent="0.3">
      <c r="A22" s="14" t="s">
        <v>25</v>
      </c>
      <c r="B22" s="40">
        <v>2</v>
      </c>
      <c r="C22" s="15">
        <f>'[1]Total Applications'!$C$23</f>
        <v>29</v>
      </c>
      <c r="D22" s="15">
        <f>'[1]Total Applications'!$C$23</f>
        <v>29</v>
      </c>
      <c r="E22" s="16">
        <f>'[1]Waiting Times 1st Cons'!$C$23</f>
        <v>36</v>
      </c>
      <c r="F22" s="64">
        <f>'[1]Number Waiting Priority Apps'!$N$23</f>
        <v>0</v>
      </c>
      <c r="G22" s="16">
        <f>'[1]Numbers Waiting 1st Cons'!$C$23</f>
        <v>49</v>
      </c>
      <c r="H22" s="61">
        <f>'[1]Waiting Times 2nd Cons'!$C24</f>
        <v>0</v>
      </c>
      <c r="I22" s="61">
        <f>'[1]Numbers Waiting 2nd Cons'!$C24</f>
        <v>0</v>
      </c>
      <c r="J22" s="62">
        <f>'[1]Number of 1st Cons Apps Held'!$C$23</f>
        <v>11</v>
      </c>
      <c r="K22" s="63">
        <f>'[1]Numbers Waiting 2nd Cons'!$C$24</f>
        <v>0</v>
      </c>
      <c r="L22" s="62">
        <f>'[1]Number of Priority Apps Held'!$C$23</f>
        <v>8</v>
      </c>
      <c r="M22" s="19">
        <f>'[1]District Court Family'!$C$23+'[1]District Court Family Appeals'!$C$23</f>
        <v>21</v>
      </c>
      <c r="N22" s="19">
        <f>'[1]CC Jud Sep &amp; Div'!$C$23</f>
        <v>0</v>
      </c>
      <c r="O22" s="76">
        <f>[1]ADMCA!$C$23</f>
        <v>0</v>
      </c>
    </row>
    <row r="23" spans="1:15" s="7" customFormat="1" ht="30" x14ac:dyDescent="0.3">
      <c r="A23" s="14" t="s">
        <v>60</v>
      </c>
      <c r="B23" s="40">
        <v>2</v>
      </c>
      <c r="C23" s="82">
        <f>'[1]Total Applications'!$C$24</f>
        <v>46</v>
      </c>
      <c r="D23" s="82">
        <f>'[1]Total Applications'!$C$24</f>
        <v>46</v>
      </c>
      <c r="E23" s="83">
        <f>'[1]Waiting Times 1st Cons'!$C$24</f>
        <v>21</v>
      </c>
      <c r="F23" s="84">
        <f>'[1]Number Waiting Priority Apps'!$N$24</f>
        <v>0</v>
      </c>
      <c r="G23" s="83">
        <f>'[1]Numbers Waiting 1st Cons'!$C$24</f>
        <v>13</v>
      </c>
      <c r="H23" s="85"/>
      <c r="I23" s="85"/>
      <c r="J23" s="86">
        <f>'[1]Number of 1st Cons Apps Held'!$C$24</f>
        <v>10</v>
      </c>
      <c r="K23" s="87">
        <f>'[1]Numbers Waiting 2nd Cons'!$C$25</f>
        <v>0</v>
      </c>
      <c r="L23" s="86">
        <f>'[1]Number of Priority Apps Held'!$C$24</f>
        <v>10</v>
      </c>
      <c r="M23" s="88">
        <f>'[1]District Court Family'!$C$24+'[1]District Court Family Appeals'!$C$24</f>
        <v>0</v>
      </c>
      <c r="N23" s="88">
        <f>'[1]CC Jud Sep &amp; Div'!$C$24</f>
        <v>0</v>
      </c>
      <c r="O23" s="107">
        <f>[1]ADMCA!$C$24</f>
        <v>22</v>
      </c>
    </row>
    <row r="24" spans="1:15" s="7" customFormat="1" ht="16.2" x14ac:dyDescent="0.3">
      <c r="A24" s="14" t="s">
        <v>26</v>
      </c>
      <c r="B24" s="40">
        <v>2.5</v>
      </c>
      <c r="C24" s="15">
        <f>'[1]Total Applications'!$C$25+'[1]Total Applications'!$C$26</f>
        <v>17</v>
      </c>
      <c r="D24" s="15">
        <f>'[1]Total Applications'!$C$25+'[1]Total Applications'!$C$26</f>
        <v>17</v>
      </c>
      <c r="E24" s="16">
        <f>MAX('[1]Waiting Times 1st Cons'!$C25:$C26)</f>
        <v>14</v>
      </c>
      <c r="F24" s="64">
        <f>'[1]Number Waiting Priority Apps'!$C$25+'[1]Number Waiting Priority Apps'!$C$26</f>
        <v>0</v>
      </c>
      <c r="G24" s="64">
        <f>'[1]Numbers Waiting 1st Cons'!$C$25+'[1]Numbers Waiting 1st Cons'!$C$26</f>
        <v>10</v>
      </c>
      <c r="H24" s="61">
        <f>MAX('[1]Waiting Times 2nd Cons'!$C25:$C26)</f>
        <v>0</v>
      </c>
      <c r="I24" s="61">
        <f>SUM('[1]Numbers Waiting 2nd Cons'!$C25:$C26)</f>
        <v>0</v>
      </c>
      <c r="J24" s="62">
        <f>'[1]Number of 1st Cons Apps Held'!$C$25+'[1]Number of 1st Cons Apps Held'!$C$26</f>
        <v>10</v>
      </c>
      <c r="K24" s="63">
        <f>'[1]Numbers Waiting 2nd Cons'!$C$26+'[1]Numbers Waiting 2nd Cons'!$C$27</f>
        <v>0</v>
      </c>
      <c r="L24" s="62">
        <f>'[1]Number of Priority Apps Held'!$C$25+'[1]Number of Priority Apps Held'!$C$26</f>
        <v>6</v>
      </c>
      <c r="M24" s="19">
        <f>'[1]District Court Family'!$C$25+'[1]District Court Family'!$C$26+'[1]District Court Family Appeals'!$C$25+'[1]District Court Family Appeals'!$C$26</f>
        <v>9</v>
      </c>
      <c r="N24" s="19">
        <f>'[1]CC Jud Sep &amp; Div'!$C$25+'[1]CC Jud Sep &amp; Div'!$C$26</f>
        <v>0</v>
      </c>
      <c r="O24" s="76">
        <f>[1]ADMCA!$C$25+[1]ADMCA!$C$26</f>
        <v>0</v>
      </c>
    </row>
    <row r="25" spans="1:15" s="7" customFormat="1" ht="16.2" x14ac:dyDescent="0.3">
      <c r="A25" s="14" t="s">
        <v>27</v>
      </c>
      <c r="B25" s="40">
        <v>3.5</v>
      </c>
      <c r="C25" s="15">
        <f>'[1]Total Applications'!$C$28</f>
        <v>40</v>
      </c>
      <c r="D25" s="15">
        <f>'[1]Total Applications'!$C$28</f>
        <v>40</v>
      </c>
      <c r="E25" s="16">
        <f>'[1]Waiting Times 1st Cons'!$C$28</f>
        <v>23</v>
      </c>
      <c r="F25" s="64">
        <f>'[1]Number Waiting Priority Apps'!$N$28</f>
        <v>0</v>
      </c>
      <c r="G25" s="16">
        <f>'[1]Numbers Waiting 1st Cons'!$C$28</f>
        <v>44</v>
      </c>
      <c r="H25" s="61">
        <f>'[1]Waiting Times 2nd Cons'!$C28</f>
        <v>0</v>
      </c>
      <c r="I25" s="61">
        <f>'[1]Numbers Waiting 2nd Cons'!$C28</f>
        <v>0</v>
      </c>
      <c r="J25" s="62">
        <f>'[1]Number of 1st Cons Apps Held'!$C$28</f>
        <v>9</v>
      </c>
      <c r="K25" s="63">
        <f>'[1]Numbers Waiting 2nd Cons'!$C$29</f>
        <v>0</v>
      </c>
      <c r="L25" s="62">
        <f>'[1]Number of Priority Apps Held'!$C$28</f>
        <v>1</v>
      </c>
      <c r="M25" s="19">
        <f>'[1]District Court Family'!$C$28+'[1]District Court Family Appeals'!$C$28</f>
        <v>29</v>
      </c>
      <c r="N25" s="19">
        <f>'[1]CC Jud Sep &amp; Div'!$C$28</f>
        <v>0</v>
      </c>
      <c r="O25" s="76">
        <f>[1]ADMCA!$C$28</f>
        <v>0</v>
      </c>
    </row>
    <row r="26" spans="1:15" s="7" customFormat="1" ht="16.2" x14ac:dyDescent="0.3">
      <c r="A26" s="14" t="s">
        <v>28</v>
      </c>
      <c r="B26" s="40">
        <v>4.8</v>
      </c>
      <c r="C26" s="15">
        <f>'[1]Total Applications'!$C$29</f>
        <v>40</v>
      </c>
      <c r="D26" s="15">
        <f>'[1]Total Applications'!$C$29</f>
        <v>40</v>
      </c>
      <c r="E26" s="16">
        <f>'[1]Waiting Times 1st Cons'!$C$29</f>
        <v>12</v>
      </c>
      <c r="F26" s="64">
        <f>'[1]Number Waiting Priority Apps'!$N$29</f>
        <v>0</v>
      </c>
      <c r="G26" s="16">
        <f>'[1]Numbers Waiting 1st Cons'!$C$29</f>
        <v>27</v>
      </c>
      <c r="H26" s="61">
        <f>'[1]Waiting Times 2nd Cons'!$C29</f>
        <v>0</v>
      </c>
      <c r="I26" s="61">
        <f>'[1]Numbers Waiting 2nd Cons'!$C29</f>
        <v>0</v>
      </c>
      <c r="J26" s="62">
        <f>'[1]Number of 1st Cons Apps Held'!$C$29</f>
        <v>11</v>
      </c>
      <c r="K26" s="63">
        <f>'[1]Numbers Waiting 2nd Cons'!$C$30</f>
        <v>0</v>
      </c>
      <c r="L26" s="62">
        <f>'[1]Number of Priority Apps Held'!$C$29</f>
        <v>1</v>
      </c>
      <c r="M26" s="19">
        <f>'[1]District Court Family'!$C$29+'[1]District Court Family Appeals'!$C$29</f>
        <v>16</v>
      </c>
      <c r="N26" s="19">
        <f>'[1]CC Jud Sep &amp; Div'!$C$29</f>
        <v>0</v>
      </c>
      <c r="O26" s="104">
        <f>[1]ADMCA!$C$29</f>
        <v>1</v>
      </c>
    </row>
    <row r="27" spans="1:15" s="7" customFormat="1" ht="16.2" x14ac:dyDescent="0.3">
      <c r="A27" s="14" t="s">
        <v>29</v>
      </c>
      <c r="B27" s="40">
        <v>3</v>
      </c>
      <c r="C27" s="15">
        <f>'[1]Total Applications'!$C$30</f>
        <v>26</v>
      </c>
      <c r="D27" s="15">
        <f>'[1]Total Applications'!$C$30</f>
        <v>26</v>
      </c>
      <c r="E27" s="16">
        <f>'[1]Waiting Times 1st Cons'!$C$30</f>
        <v>17</v>
      </c>
      <c r="F27" s="64">
        <f>'[1]Number Waiting Priority Apps'!$N$30</f>
        <v>0</v>
      </c>
      <c r="G27" s="16">
        <f>'[1]Numbers Waiting 1st Cons'!$C$30</f>
        <v>14</v>
      </c>
      <c r="H27" s="61">
        <f>'[1]Waiting Times 2nd Cons'!$C30</f>
        <v>0</v>
      </c>
      <c r="I27" s="61">
        <f>'[1]Numbers Waiting 2nd Cons'!$C30</f>
        <v>0</v>
      </c>
      <c r="J27" s="62">
        <f>'[1]Number of 1st Cons Apps Held'!$C$30</f>
        <v>8</v>
      </c>
      <c r="K27" s="63">
        <f>'[1]Numbers Waiting 2nd Cons'!$C$31</f>
        <v>0</v>
      </c>
      <c r="L27" s="62">
        <f>'[1]Number of Priority Apps Held'!$C$30</f>
        <v>0</v>
      </c>
      <c r="M27" s="19">
        <f>'[1]District Court Family'!$C$30+'[1]District Court Family Appeals'!$C$30</f>
        <v>17</v>
      </c>
      <c r="N27" s="19">
        <f>'[1]CC Jud Sep &amp; Div'!$C$30</f>
        <v>0</v>
      </c>
      <c r="O27" s="76">
        <f>[1]ADMCA!$C$30</f>
        <v>2</v>
      </c>
    </row>
    <row r="28" spans="1:15" s="7" customFormat="1" ht="16.2" x14ac:dyDescent="0.3">
      <c r="A28" s="14" t="s">
        <v>30</v>
      </c>
      <c r="B28" s="40">
        <v>1.8</v>
      </c>
      <c r="C28" s="15">
        <f>'[1]Total Applications'!$C$31</f>
        <v>19</v>
      </c>
      <c r="D28" s="15">
        <f>'[1]Total Applications'!$C$31</f>
        <v>19</v>
      </c>
      <c r="E28" s="16">
        <f>'[1]Waiting Times 1st Cons'!$C$31</f>
        <v>38</v>
      </c>
      <c r="F28" s="64">
        <f>'[1]Number Waiting Priority Apps'!$N$31</f>
        <v>0</v>
      </c>
      <c r="G28" s="16">
        <f>'[1]Numbers Waiting 1st Cons'!$C$31</f>
        <v>34</v>
      </c>
      <c r="H28" s="61">
        <f>'[1]Waiting Times 2nd Cons'!$C31</f>
        <v>0</v>
      </c>
      <c r="I28" s="61">
        <f>'[1]Numbers Waiting 2nd Cons'!$C31</f>
        <v>0</v>
      </c>
      <c r="J28" s="62">
        <f>'[1]Number of 1st Cons Apps Held'!$C$31</f>
        <v>4</v>
      </c>
      <c r="K28" s="63">
        <f>'[1]Numbers Waiting 2nd Cons'!$C$32</f>
        <v>0</v>
      </c>
      <c r="L28" s="62">
        <f>'[1]Number of Priority Apps Held'!$C$31</f>
        <v>1</v>
      </c>
      <c r="M28" s="19">
        <f>'[1]District Court Family'!$C$31+'[1]District Court Family Appeals'!$C$31</f>
        <v>6</v>
      </c>
      <c r="N28" s="19">
        <f>'[1]CC Jud Sep &amp; Div'!$C$31</f>
        <v>1</v>
      </c>
      <c r="O28" s="106">
        <f>[1]ADMCA!$C$31</f>
        <v>1</v>
      </c>
    </row>
    <row r="29" spans="1:15" s="7" customFormat="1" ht="16.2" x14ac:dyDescent="0.3">
      <c r="A29" s="14" t="s">
        <v>31</v>
      </c>
      <c r="B29" s="40">
        <v>2.4</v>
      </c>
      <c r="C29" s="15">
        <f>'[1]Total Applications'!$C$32</f>
        <v>19</v>
      </c>
      <c r="D29" s="15">
        <f>'[1]Total Applications'!$C$32</f>
        <v>19</v>
      </c>
      <c r="E29" s="16">
        <f>'[1]Waiting Times 1st Cons'!$C$32</f>
        <v>48</v>
      </c>
      <c r="F29" s="64">
        <f>'[1]Number Waiting Priority Apps'!$N$32</f>
        <v>0</v>
      </c>
      <c r="G29" s="16">
        <f>'[1]Numbers Waiting 1st Cons'!$C$32</f>
        <v>138</v>
      </c>
      <c r="H29" s="61">
        <f>'[1]Waiting Times 2nd Cons'!$C32</f>
        <v>0</v>
      </c>
      <c r="I29" s="61">
        <f>'[1]Numbers Waiting 2nd Cons'!$C32</f>
        <v>0</v>
      </c>
      <c r="J29" s="62">
        <f>'[1]Number of 1st Cons Apps Held'!$C$32</f>
        <v>10</v>
      </c>
      <c r="K29" s="63">
        <f>'[1]Numbers Waiting 2nd Cons'!$C$33</f>
        <v>0</v>
      </c>
      <c r="L29" s="62">
        <f>'[1]Number of Priority Apps Held'!$C$32</f>
        <v>3</v>
      </c>
      <c r="M29" s="19">
        <f>'[1]District Court Family'!$C$32+'[1]District Court Family Appeals'!$C$32</f>
        <v>2</v>
      </c>
      <c r="N29" s="19">
        <f>'[1]CC Jud Sep &amp; Div'!$C$32</f>
        <v>1</v>
      </c>
      <c r="O29" s="106">
        <f>[1]ADMCA!$C$32</f>
        <v>0</v>
      </c>
    </row>
    <row r="30" spans="1:15" s="7" customFormat="1" ht="16.2" x14ac:dyDescent="0.3">
      <c r="A30" s="14" t="s">
        <v>32</v>
      </c>
      <c r="B30" s="40">
        <v>14.9</v>
      </c>
      <c r="C30" s="15">
        <f>'[1]Total Applications'!$C$33+'[1]Total Applications'!$C$34</f>
        <v>685</v>
      </c>
      <c r="D30" s="15">
        <f>'[1]Total Applications'!$C$33+'[1]Total Applications'!$C$34</f>
        <v>685</v>
      </c>
      <c r="E30" s="16">
        <f>'[1]Waiting Times 1st Cons'!$C$33</f>
        <v>21</v>
      </c>
      <c r="F30" s="16">
        <f>'[1]Number Waiting Priority Apps'!$C$33</f>
        <v>1</v>
      </c>
      <c r="G30" s="16">
        <f>'[1]Numbers Waiting 1st Cons'!$C$33</f>
        <v>52</v>
      </c>
      <c r="H30" s="61">
        <f>'[1]Waiting Times 2nd Cons'!$C33</f>
        <v>0</v>
      </c>
      <c r="I30" s="61">
        <f>'[1]Numbers Waiting 2nd Cons'!$C33</f>
        <v>0</v>
      </c>
      <c r="J30" s="62">
        <f>'[1]Number of 1st Cons Apps Held'!$C$33+'[1]Number of 1st Cons Apps Held'!$C$34</f>
        <v>98</v>
      </c>
      <c r="K30" s="63">
        <f>'[1]Numbers Waiting 2nd Cons'!$C$34+'[1]Numbers Waiting 2nd Cons'!$C$35</f>
        <v>0</v>
      </c>
      <c r="L30" s="62">
        <f>'[1]Number of Priority Apps Held'!$C$33+'[1]Number of Priority Apps Held'!$C$34</f>
        <v>88</v>
      </c>
      <c r="M30" s="19">
        <f>'[1]District Court Family'!$C$33+'[1]District Court Family Appeals'!$C$33</f>
        <v>8</v>
      </c>
      <c r="N30" s="19">
        <f>'[1]CC Jud Sep &amp; Div'!$C$33</f>
        <v>0</v>
      </c>
      <c r="O30" s="104">
        <f>[1]ADMCA!$C$33</f>
        <v>2</v>
      </c>
    </row>
    <row r="31" spans="1:15" s="7" customFormat="1" ht="16.2" x14ac:dyDescent="0.3">
      <c r="A31" s="14" t="s">
        <v>33</v>
      </c>
      <c r="B31" s="40">
        <v>1.8</v>
      </c>
      <c r="C31" s="15">
        <f>'[1]Total Applications'!$C$35</f>
        <v>18</v>
      </c>
      <c r="D31" s="15">
        <f>'[1]Total Applications'!$C$35</f>
        <v>18</v>
      </c>
      <c r="E31" s="16">
        <f>'[1]Waiting Times 1st Cons'!$C$35</f>
        <v>34</v>
      </c>
      <c r="F31" s="64">
        <f>'[1]Number Waiting Priority Apps'!$N$35</f>
        <v>0</v>
      </c>
      <c r="G31" s="16">
        <f>'[1]Numbers Waiting 1st Cons'!$C$35</f>
        <v>61</v>
      </c>
      <c r="H31" s="61">
        <f>'[1]Waiting Times 2nd Cons'!$C35</f>
        <v>0</v>
      </c>
      <c r="I31" s="61">
        <f>'[1]Numbers Waiting 2nd Cons'!$C35</f>
        <v>0</v>
      </c>
      <c r="J31" s="62">
        <f>'[1]Number of 1st Cons Apps Held'!$C$35</f>
        <v>4</v>
      </c>
      <c r="K31" s="63">
        <f>'[1]Numbers Waiting 2nd Cons'!$C$36</f>
        <v>0</v>
      </c>
      <c r="L31" s="62">
        <f>'[1]Number of Priority Apps Held'!$C$35</f>
        <v>2</v>
      </c>
      <c r="M31" s="19">
        <f>'[1]District Court Family'!$C$35+'[1]District Court Family Appeals'!$C$35</f>
        <v>2</v>
      </c>
      <c r="N31" s="19">
        <f>'[1]CC Jud Sep &amp; Div'!$C$35</f>
        <v>4</v>
      </c>
      <c r="O31" s="76">
        <f>[1]ADMCA!$C$35</f>
        <v>2</v>
      </c>
    </row>
    <row r="32" spans="1:15" s="7" customFormat="1" ht="16.2" x14ac:dyDescent="0.3">
      <c r="A32" s="14" t="s">
        <v>34</v>
      </c>
      <c r="B32" s="40">
        <v>4.9000000000000004</v>
      </c>
      <c r="C32" s="15">
        <f>'[1]Total Applications'!$C$36</f>
        <v>53</v>
      </c>
      <c r="D32" s="15">
        <f>'[1]Total Applications'!$C$36</f>
        <v>53</v>
      </c>
      <c r="E32" s="16">
        <f>'[1]Waiting Times 1st Cons'!$C$36</f>
        <v>10</v>
      </c>
      <c r="F32" s="64">
        <f>'[1]Number Waiting Priority Apps'!$N$36</f>
        <v>0</v>
      </c>
      <c r="G32" s="16">
        <f>'[1]Numbers Waiting 1st Cons'!$C$36</f>
        <v>29</v>
      </c>
      <c r="H32" s="61">
        <f>'[1]Waiting Times 2nd Cons'!$C36</f>
        <v>0</v>
      </c>
      <c r="I32" s="61">
        <f>'[1]Numbers Waiting 2nd Cons'!$C36</f>
        <v>0</v>
      </c>
      <c r="J32" s="62">
        <f>'[1]Number of 1st Cons Apps Held'!$C$36</f>
        <v>20</v>
      </c>
      <c r="K32" s="63">
        <f>'[1]Numbers Waiting 2nd Cons'!$C$37</f>
        <v>0</v>
      </c>
      <c r="L32" s="62">
        <f>'[1]Number of Priority Apps Held'!$C$36</f>
        <v>8</v>
      </c>
      <c r="M32" s="19">
        <f>'[1]District Court Family'!$C$36+'[1]District Court Family Appeals'!$C$36</f>
        <v>23</v>
      </c>
      <c r="N32" s="19">
        <f>'[1]CC Jud Sep &amp; Div'!$C$36</f>
        <v>0</v>
      </c>
      <c r="O32" s="106">
        <f>[1]ADMCA!$C$36</f>
        <v>0</v>
      </c>
    </row>
    <row r="33" spans="1:15" s="7" customFormat="1" ht="16.2" x14ac:dyDescent="0.3">
      <c r="A33" s="14" t="s">
        <v>35</v>
      </c>
      <c r="B33" s="40">
        <v>2</v>
      </c>
      <c r="C33" s="15">
        <f>'[1]Total Applications'!$C$37</f>
        <v>24</v>
      </c>
      <c r="D33" s="15">
        <f>'[1]Total Applications'!$C$37</f>
        <v>24</v>
      </c>
      <c r="E33" s="16">
        <f>'[1]Waiting Times 1st Cons'!$C$37</f>
        <v>10</v>
      </c>
      <c r="F33" s="64">
        <f>'[1]Number Waiting Priority Apps'!$N$37</f>
        <v>0</v>
      </c>
      <c r="G33" s="16">
        <f>'[1]Numbers Waiting 1st Cons'!$C$37</f>
        <v>19</v>
      </c>
      <c r="H33" s="61">
        <f>'[1]Waiting Times 2nd Cons'!$C37</f>
        <v>0</v>
      </c>
      <c r="I33" s="61">
        <f>'[1]Numbers Waiting 2nd Cons'!$C37</f>
        <v>0</v>
      </c>
      <c r="J33" s="62">
        <f>'[1]Number of 1st Cons Apps Held'!$C$37</f>
        <v>10</v>
      </c>
      <c r="K33" s="63">
        <f>'[1]Numbers Waiting 2nd Cons'!$C$38</f>
        <v>0</v>
      </c>
      <c r="L33" s="62">
        <f>'[1]Number of Priority Apps Held'!$C$37</f>
        <v>1</v>
      </c>
      <c r="M33" s="19">
        <f>'[1]District Court Family'!$C$37+'[1]District Court Family Appeals'!$C$37</f>
        <v>9</v>
      </c>
      <c r="N33" s="19">
        <f>'[1]CC Jud Sep &amp; Div'!$C$37</f>
        <v>0</v>
      </c>
      <c r="O33" s="106">
        <f>[1]ADMCA!$C$37</f>
        <v>0</v>
      </c>
    </row>
    <row r="34" spans="1:15" s="7" customFormat="1" ht="16.2" x14ac:dyDescent="0.3">
      <c r="A34" s="14" t="s">
        <v>36</v>
      </c>
      <c r="B34" s="40">
        <v>2</v>
      </c>
      <c r="C34" s="15">
        <f>'[1]Total Applications'!$C$38</f>
        <v>33</v>
      </c>
      <c r="D34" s="15">
        <f>'[1]Total Applications'!$C$38</f>
        <v>33</v>
      </c>
      <c r="E34" s="16">
        <f>'[1]Waiting Times 1st Cons'!$C$38</f>
        <v>25</v>
      </c>
      <c r="F34" s="64">
        <f>'[1]Number Waiting Priority Apps'!$N$38</f>
        <v>0</v>
      </c>
      <c r="G34" s="16">
        <f>'[1]Numbers Waiting 1st Cons'!$C$38</f>
        <v>37</v>
      </c>
      <c r="H34" s="61">
        <f>'[1]Waiting Times 2nd Cons'!$C38</f>
        <v>0</v>
      </c>
      <c r="I34" s="61">
        <f>'[1]Numbers Waiting 2nd Cons'!$C38</f>
        <v>0</v>
      </c>
      <c r="J34" s="62">
        <f>'[1]Number of 1st Cons Apps Held'!$C$38</f>
        <v>9</v>
      </c>
      <c r="K34" s="63">
        <f>'[1]Numbers Waiting 2nd Cons'!$C$39</f>
        <v>0</v>
      </c>
      <c r="L34" s="62">
        <f>'[1]Number of Priority Apps Held'!$C$38</f>
        <v>0</v>
      </c>
      <c r="M34" s="19">
        <f>'[1]District Court Family'!$C$38+'[1]District Court Family Appeals'!$C$38</f>
        <v>15</v>
      </c>
      <c r="N34" s="19">
        <f>'[1]CC Jud Sep &amp; Div'!$C$38</f>
        <v>1</v>
      </c>
      <c r="O34" s="104">
        <f>[1]ADMCA!$C$38</f>
        <v>1</v>
      </c>
    </row>
    <row r="35" spans="1:15" s="7" customFormat="1" ht="16.2" x14ac:dyDescent="0.3">
      <c r="A35" s="14" t="s">
        <v>37</v>
      </c>
      <c r="B35" s="40">
        <v>3.6</v>
      </c>
      <c r="C35" s="15">
        <f>'[1]Total Applications'!$C$39</f>
        <v>41</v>
      </c>
      <c r="D35" s="15">
        <f>'[1]Total Applications'!$C$39</f>
        <v>41</v>
      </c>
      <c r="E35" s="16">
        <f>'[1]Waiting Times 1st Cons'!$C$39</f>
        <v>14</v>
      </c>
      <c r="F35" s="64">
        <f>'[1]Number Waiting Priority Apps'!$N$39</f>
        <v>0</v>
      </c>
      <c r="G35" s="16">
        <f>'[1]Numbers Waiting 1st Cons'!$C$39</f>
        <v>25</v>
      </c>
      <c r="H35" s="61">
        <f>'[1]Waiting Times 2nd Cons'!$C39</f>
        <v>0</v>
      </c>
      <c r="I35" s="61">
        <f>'[1]Numbers Waiting 2nd Cons'!$C39</f>
        <v>0</v>
      </c>
      <c r="J35" s="62">
        <f>'[1]Number of 1st Cons Apps Held'!$C$39</f>
        <v>12</v>
      </c>
      <c r="K35" s="63">
        <f>'[1]Numbers Waiting 2nd Cons'!$C$40</f>
        <v>0</v>
      </c>
      <c r="L35" s="62">
        <f>'[1]Number of Priority Apps Held'!$C$39</f>
        <v>3</v>
      </c>
      <c r="M35" s="19">
        <f>'[1]District Court Family'!$C$39+'[1]District Court Family Appeals'!$C$39</f>
        <v>18</v>
      </c>
      <c r="N35" s="19">
        <f>'[1]CC Jud Sep &amp; Div'!$C$39</f>
        <v>0</v>
      </c>
      <c r="O35" s="103">
        <f>[1]ADMCA!$C$39</f>
        <v>0</v>
      </c>
    </row>
    <row r="36" spans="1:15" s="7" customFormat="1" ht="16.8" thickBot="1" x14ac:dyDescent="0.35">
      <c r="A36" s="20" t="s">
        <v>38</v>
      </c>
      <c r="B36" s="153">
        <v>4.5999999999999996</v>
      </c>
      <c r="C36" s="114">
        <f>'[1]Total Applications'!$C$40</f>
        <v>40</v>
      </c>
      <c r="D36" s="114">
        <f>'[1]Total Applications'!$C$40</f>
        <v>40</v>
      </c>
      <c r="E36" s="115">
        <f>'[1]Waiting Times 1st Cons'!$C$40</f>
        <v>28</v>
      </c>
      <c r="F36" s="116">
        <f>'[1]Number Waiting Priority Apps'!$N$40</f>
        <v>0</v>
      </c>
      <c r="G36" s="115">
        <f>'[1]Numbers Waiting 1st Cons'!$C$40</f>
        <v>41</v>
      </c>
      <c r="H36" s="67">
        <f>'[1]Waiting Times 2nd Cons'!$C40</f>
        <v>0</v>
      </c>
      <c r="I36" s="67">
        <f>'[1]Numbers Waiting 2nd Cons'!$C40</f>
        <v>0</v>
      </c>
      <c r="J36" s="117">
        <f>'[1]Number of 1st Cons Apps Held'!$C$40</f>
        <v>5</v>
      </c>
      <c r="K36" s="118">
        <f>'[1]Numbers Waiting 2nd Cons'!$C$41</f>
        <v>0</v>
      </c>
      <c r="L36" s="117">
        <f>'[1]Number of Priority Apps Held'!$C$40</f>
        <v>2</v>
      </c>
      <c r="M36" s="93">
        <f>'[1]District Court Family'!$C$40+'[1]District Court Family Appeals'!$C$40</f>
        <v>21</v>
      </c>
      <c r="N36" s="93">
        <f>'[1]CC Jud Sep &amp; Div'!$C$40</f>
        <v>0</v>
      </c>
      <c r="O36" s="119">
        <f>[1]ADMCA!$C$40</f>
        <v>1</v>
      </c>
    </row>
    <row r="37" spans="1:15" ht="13.2" thickTop="1" x14ac:dyDescent="0.2"/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7"/>
  <sheetViews>
    <sheetView zoomScale="80" zoomScaleNormal="80" workbookViewId="0">
      <pane xSplit="1" topLeftCell="B1" activePane="topRight" state="frozen"/>
      <selection pane="topRight" activeCell="O36" sqref="O36"/>
    </sheetView>
  </sheetViews>
  <sheetFormatPr defaultRowHeight="12.6" x14ac:dyDescent="0.2"/>
  <cols>
    <col min="1" max="1" width="23.453125" customWidth="1"/>
    <col min="2" max="2" width="15.6328125" bestFit="1" customWidth="1"/>
    <col min="3" max="5" width="14.6328125" customWidth="1"/>
    <col min="6" max="6" width="8.36328125" bestFit="1" customWidth="1"/>
    <col min="7" max="7" width="14.08984375" customWidth="1"/>
    <col min="8" max="8" width="0.26953125" hidden="1" customWidth="1"/>
    <col min="9" max="9" width="14.08984375" hidden="1" customWidth="1"/>
    <col min="10" max="10" width="12.26953125" customWidth="1"/>
    <col min="11" max="11" width="10.6328125" style="21" hidden="1" customWidth="1"/>
    <col min="12" max="12" width="13.26953125" customWidth="1"/>
    <col min="13" max="14" width="22.6328125" customWidth="1"/>
    <col min="15" max="15" width="21.453125" customWidth="1"/>
  </cols>
  <sheetData>
    <row r="1" spans="1:16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6" ht="24.6" x14ac:dyDescent="0.2">
      <c r="A2" s="166" t="s">
        <v>56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6" ht="24.6" x14ac:dyDescent="0.2">
      <c r="A3" s="33"/>
      <c r="B3" s="35"/>
      <c r="C3" s="3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6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  <c r="P4" s="139"/>
    </row>
    <row r="5" spans="1:16" s="7" customFormat="1" ht="34.5" customHeight="1" x14ac:dyDescent="0.3">
      <c r="A5" s="8" t="s">
        <v>4</v>
      </c>
      <c r="B5" s="37"/>
      <c r="C5" s="9" t="s">
        <v>42</v>
      </c>
      <c r="D5" s="9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4" t="s">
        <v>59</v>
      </c>
    </row>
    <row r="6" spans="1:16" s="7" customFormat="1" ht="16.2" x14ac:dyDescent="0.3">
      <c r="A6" s="14" t="s">
        <v>10</v>
      </c>
      <c r="B6" s="40"/>
      <c r="C6" s="15">
        <f>'[1]Total Applications'!$L$4</f>
        <v>0</v>
      </c>
      <c r="D6" s="121">
        <f>SUM('[1]Total Applications'!$C$4:L4)</f>
        <v>98</v>
      </c>
      <c r="E6" s="16">
        <f>MAX('[1]Waiting Times 1st Cons'!$L$4)</f>
        <v>0</v>
      </c>
      <c r="F6" s="16">
        <f>'[1]Number Waiting Priority Apps'!$L$4</f>
        <v>0</v>
      </c>
      <c r="G6" s="16">
        <f>'[1]Numbers Waiting 1st Cons'!$L$4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Held'!$C$4:$L4)</f>
        <v>34</v>
      </c>
      <c r="K6" s="18">
        <f>'[1]Number of 2nd Cons Apps Held'!$L$4+'[1]Number of 2nd Cons Apps Held'!$L$5</f>
        <v>0</v>
      </c>
      <c r="L6" s="18">
        <f>SUM('[1]Number of Priority Apps Held'!$C$4:$L4)</f>
        <v>6</v>
      </c>
      <c r="M6" s="19">
        <f>SUM('[1]District Court Family'!$C4:$L4)+SUM('[1]District Court Family Appeals'!$C4:$L4)</f>
        <v>47</v>
      </c>
      <c r="N6" s="19">
        <f>SUM('[1]CC Jud Sep &amp; Div'!$C$4:$L4)</f>
        <v>0</v>
      </c>
      <c r="O6" s="132">
        <f>SUM([1]ADMCA!$C$4:L4)</f>
        <v>0</v>
      </c>
    </row>
    <row r="7" spans="1:16" s="7" customFormat="1" ht="16.2" x14ac:dyDescent="0.3">
      <c r="A7" s="14" t="s">
        <v>46</v>
      </c>
      <c r="B7" s="40"/>
      <c r="C7" s="15">
        <f>'[1]Total Applications'!$L$5</f>
        <v>0</v>
      </c>
      <c r="D7" s="15">
        <f>SUM('[1]Total Applications'!$C5:L$5)</f>
        <v>133</v>
      </c>
      <c r="E7" s="16">
        <f>'[1]Waiting Times 1st Cons'!$L$5</f>
        <v>0</v>
      </c>
      <c r="F7" s="16">
        <f>'[1]Number Waiting Priority Apps'!$L$5</f>
        <v>0</v>
      </c>
      <c r="G7" s="16">
        <f>'[1]Numbers Waiting 1st Cons'!$L$5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Held'!$C5:$L5)</f>
        <v>36</v>
      </c>
      <c r="K7" s="18">
        <f>'[1]Number of 2nd Cons Apps Held'!$L$5</f>
        <v>0</v>
      </c>
      <c r="L7" s="18">
        <f>SUM('[1]Number of Priority Apps Held'!$C5:$L5)</f>
        <v>14</v>
      </c>
      <c r="M7" s="19">
        <f>SUM('[1]District Court Family'!$C5:$L5)+SUM('[1]District Court Family Appeals'!$C5:$L5)</f>
        <v>50</v>
      </c>
      <c r="N7" s="19">
        <f>SUM('[1]CC Jud Sep &amp; Div'!$C5:$L5)</f>
        <v>0</v>
      </c>
      <c r="O7" s="102">
        <f>SUM([1]ADMCA!$C5:L$5)</f>
        <v>40</v>
      </c>
    </row>
    <row r="8" spans="1:16" s="7" customFormat="1" ht="16.2" x14ac:dyDescent="0.3">
      <c r="A8" s="14" t="s">
        <v>11</v>
      </c>
      <c r="B8" s="40"/>
      <c r="C8" s="15">
        <f>'[1]Total Applications'!$L$6</f>
        <v>0</v>
      </c>
      <c r="D8" s="15">
        <f>SUM('[1]Total Applications'!$C$6:L6)</f>
        <v>16</v>
      </c>
      <c r="E8" s="16">
        <f>'[1]Waiting Times 1st Cons'!$L$6</f>
        <v>0</v>
      </c>
      <c r="F8" s="16">
        <f>'[1]Number Waiting Priority Apps'!$L$6</f>
        <v>0</v>
      </c>
      <c r="G8" s="16">
        <f>'[1]Numbers Waiting 1st Cons'!$L$6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Held'!$C6:$L6)</f>
        <v>4</v>
      </c>
      <c r="K8" s="18">
        <f>'[1]Number of 2nd Cons Apps Held'!$L$6</f>
        <v>0</v>
      </c>
      <c r="L8" s="18">
        <f>SUM('[1]Number of Priority Apps Held'!$C6:$L6)</f>
        <v>1</v>
      </c>
      <c r="M8" s="19">
        <f>SUM('[1]District Court Family'!$C6:$L6)+SUM('[1]District Court Family Appeals'!$C6:$L6)</f>
        <v>2</v>
      </c>
      <c r="N8" s="19">
        <f>SUM('[1]CC Jud Sep &amp; Div'!$C6:$L6)</f>
        <v>0</v>
      </c>
      <c r="O8" s="102">
        <f>SUM([1]ADMCA!$C6:L$6)</f>
        <v>0</v>
      </c>
    </row>
    <row r="9" spans="1:16" s="7" customFormat="1" ht="16.2" x14ac:dyDescent="0.3">
      <c r="A9" s="14" t="s">
        <v>12</v>
      </c>
      <c r="B9" s="40"/>
      <c r="C9" s="15">
        <f>'[1]Total Applications'!$L$7</f>
        <v>0</v>
      </c>
      <c r="D9" s="15">
        <f>SUM('[1]Total Applications'!$C$7:L7)</f>
        <v>78</v>
      </c>
      <c r="E9" s="16">
        <f>'[1]Waiting Times 1st Cons'!$L$7</f>
        <v>0</v>
      </c>
      <c r="F9" s="16">
        <f>'[1]Number Waiting Priority Apps'!$L$7</f>
        <v>0</v>
      </c>
      <c r="G9" s="16">
        <f>'[1]Numbers Waiting 1st Cons'!$L$7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Held'!$C7:$L7)</f>
        <v>52</v>
      </c>
      <c r="K9" s="18">
        <f>'[1]Number of 2nd Cons Apps Held'!$L$7</f>
        <v>0</v>
      </c>
      <c r="L9" s="18">
        <f>SUM('[1]Number of Priority Apps Held'!$C7:$L7)</f>
        <v>17</v>
      </c>
      <c r="M9" s="19">
        <f>SUM('[1]District Court Family'!$C7:$L7)+SUM('[1]District Court Family Appeals'!$C7:$L7)</f>
        <v>18</v>
      </c>
      <c r="N9" s="19">
        <f>SUM('[1]CC Jud Sep &amp; Div'!$C7:$L7)</f>
        <v>0</v>
      </c>
      <c r="O9" s="102">
        <f>SUM([1]ADMCA!$C$7:L7)</f>
        <v>14</v>
      </c>
    </row>
    <row r="10" spans="1:16" s="7" customFormat="1" ht="16.2" x14ac:dyDescent="0.3">
      <c r="A10" s="14" t="s">
        <v>13</v>
      </c>
      <c r="B10" s="40"/>
      <c r="C10" s="15">
        <f>'[1]Total Applications'!$L$8</f>
        <v>0</v>
      </c>
      <c r="D10" s="15">
        <f>SUM('[1]Total Applications'!$C$8:L8)</f>
        <v>46</v>
      </c>
      <c r="E10" s="16">
        <f>'[1]Waiting Times 1st Cons'!$L$8</f>
        <v>0</v>
      </c>
      <c r="F10" s="16">
        <f>'[1]Number Waiting Priority Apps'!$L$8</f>
        <v>0</v>
      </c>
      <c r="G10" s="16">
        <f>'[1]Numbers Waiting 1st Cons'!$L$8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Held'!$C8:$L8)</f>
        <v>9</v>
      </c>
      <c r="K10" s="18">
        <f>'[1]Number of 2nd Cons Apps Held'!$L$8</f>
        <v>0</v>
      </c>
      <c r="L10" s="18">
        <f>SUM('[1]Number of Priority Apps Held'!$C8:$L8)</f>
        <v>2</v>
      </c>
      <c r="M10" s="19">
        <f>SUM('[1]District Court Family'!$C8:$L8)+SUM('[1]District Court Family Appeals'!$C8:$L8)</f>
        <v>20</v>
      </c>
      <c r="N10" s="19">
        <f>SUM('[1]CC Jud Sep &amp; Div'!$C8:$L8)</f>
        <v>0</v>
      </c>
      <c r="O10" s="102">
        <f>SUM([1]ADMCA!$C$8:L8)</f>
        <v>0</v>
      </c>
    </row>
    <row r="11" spans="1:16" s="7" customFormat="1" ht="16.2" x14ac:dyDescent="0.3">
      <c r="A11" s="14" t="s">
        <v>14</v>
      </c>
      <c r="B11" s="40"/>
      <c r="C11" s="15">
        <f>'[1]Total Applications'!$L$10</f>
        <v>0</v>
      </c>
      <c r="D11" s="15">
        <f>SUM('[1]Total Applications'!$C$10:L10)</f>
        <v>42</v>
      </c>
      <c r="E11" s="16">
        <f>'[1]Waiting Times 1st Cons'!$L$10</f>
        <v>0</v>
      </c>
      <c r="F11" s="16">
        <f>'[1]Number Waiting Priority Apps'!$L$10</f>
        <v>0</v>
      </c>
      <c r="G11" s="16">
        <f>'[1]Numbers Waiting 1st Cons'!$L$10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Held'!$C$10:$L10)</f>
        <v>26</v>
      </c>
      <c r="K11" s="18">
        <f>'[1]Number of 2nd Cons Apps Held'!$L$10</f>
        <v>0</v>
      </c>
      <c r="L11" s="18">
        <f>SUM('[1]Number of Priority Apps Held'!$C$10:$L10)</f>
        <v>7</v>
      </c>
      <c r="M11" s="19">
        <f>SUM('[1]District Court Family'!$C10:$L10)+SUM('[1]District Court Family Appeals'!$C10:$L10)</f>
        <v>15</v>
      </c>
      <c r="N11" s="19">
        <f>SUM('[1]CC Jud Sep &amp; Div'!$C10:$L10)</f>
        <v>0</v>
      </c>
      <c r="O11" s="102">
        <f>SUM([1]ADMCA!$C$10:L10)</f>
        <v>0</v>
      </c>
    </row>
    <row r="12" spans="1:16" s="7" customFormat="1" ht="16.2" x14ac:dyDescent="0.3">
      <c r="A12" s="14" t="s">
        <v>15</v>
      </c>
      <c r="B12" s="40"/>
      <c r="C12" s="15">
        <f>'[1]Total Applications'!$L$11</f>
        <v>0</v>
      </c>
      <c r="D12" s="15">
        <f>SUM('[1]Total Applications'!$C$11:L11)</f>
        <v>371</v>
      </c>
      <c r="E12" s="16">
        <f>'[1]Waiting Times 1st Cons'!$L$11</f>
        <v>0</v>
      </c>
      <c r="F12" s="16">
        <f>'[1]Number Waiting Priority Apps'!$L$11</f>
        <v>0</v>
      </c>
      <c r="G12" s="16">
        <f>'[1]Numbers Waiting 1st Cons'!$L$11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Held'!$C11:$L11)</f>
        <v>175</v>
      </c>
      <c r="K12" s="18">
        <f>'[1]Number of 2nd Cons Apps Held'!$L$11</f>
        <v>0</v>
      </c>
      <c r="L12" s="18">
        <f>SUM('[1]Number of Priority Apps Held'!$C11:$L11)</f>
        <v>129</v>
      </c>
      <c r="M12" s="19">
        <f>SUM('[1]District Court Family'!$C11:$L11)+SUM('[1]District Court Family Appeals'!$C11:$L11)</f>
        <v>58</v>
      </c>
      <c r="N12" s="19">
        <f>SUM('[1]CC Jud Sep &amp; Div'!$C11:$L11)</f>
        <v>0</v>
      </c>
      <c r="O12" s="102">
        <f>SUM([1]ADMCA!$C$11:L11)</f>
        <v>1</v>
      </c>
    </row>
    <row r="13" spans="1:16" s="7" customFormat="1" ht="16.2" x14ac:dyDescent="0.3">
      <c r="A13" s="14" t="s">
        <v>16</v>
      </c>
      <c r="B13" s="40"/>
      <c r="C13" s="15">
        <f>'[1]Total Applications'!$L$12</f>
        <v>0</v>
      </c>
      <c r="D13" s="15">
        <f>SUM('[1]Total Applications'!$C$12:L12)</f>
        <v>177</v>
      </c>
      <c r="E13" s="16">
        <f>'[1]Waiting Times 1st Cons'!$L$12</f>
        <v>0</v>
      </c>
      <c r="F13" s="16">
        <f>'[1]Number Waiting Priority Apps'!$L$12</f>
        <v>0</v>
      </c>
      <c r="G13" s="16">
        <f>'[1]Numbers Waiting 1st Cons'!$L$12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Held'!$C12:$L12)</f>
        <v>79</v>
      </c>
      <c r="K13" s="18">
        <f>'[1]Number of 2nd Cons Apps Held'!$L$12</f>
        <v>0</v>
      </c>
      <c r="L13" s="18">
        <f>SUM('[1]Number of Priority Apps Held'!$C12:$L12)</f>
        <v>48</v>
      </c>
      <c r="M13" s="19">
        <f>SUM('[1]District Court Family'!$C12:$L12)+SUM('[1]District Court Family Appeals'!$C12:$L12)</f>
        <v>66</v>
      </c>
      <c r="N13" s="19">
        <f>SUM('[1]CC Jud Sep &amp; Div'!$C12:$L12)</f>
        <v>0</v>
      </c>
      <c r="O13" s="102">
        <f>SUM([1]ADMCA!$C$12:L12)</f>
        <v>11</v>
      </c>
    </row>
    <row r="14" spans="1:16" s="7" customFormat="1" ht="16.2" x14ac:dyDescent="0.3">
      <c r="A14" s="14" t="s">
        <v>17</v>
      </c>
      <c r="B14" s="40"/>
      <c r="C14" s="15">
        <f>'[1]Total Applications'!$L$14</f>
        <v>0</v>
      </c>
      <c r="D14" s="15">
        <f>SUM('[1]Total Applications'!$C$14:L14)</f>
        <v>103</v>
      </c>
      <c r="E14" s="16">
        <f>'[1]Waiting Times 1st Cons'!$L$14</f>
        <v>0</v>
      </c>
      <c r="F14" s="16">
        <f>'[1]Number Waiting Priority Apps'!$L$14</f>
        <v>0</v>
      </c>
      <c r="G14" s="16">
        <f>'[1]Numbers Waiting 1st Cons'!$L$14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Held'!$C14:$L14)</f>
        <v>42</v>
      </c>
      <c r="K14" s="18">
        <f>'[1]Number of 2nd Cons Apps Held'!$L$14</f>
        <v>0</v>
      </c>
      <c r="L14" s="18">
        <f>SUM('[1]Number of Priority Apps Held'!$C14:$L14)</f>
        <v>17</v>
      </c>
      <c r="M14" s="19">
        <f>SUM('[1]District Court Family'!$C14:$L14)+SUM('[1]District Court Family Appeals'!$C14:$L14)</f>
        <v>42</v>
      </c>
      <c r="N14" s="19">
        <f>SUM('[1]CC Jud Sep &amp; Div'!$C14:$L14)</f>
        <v>0</v>
      </c>
      <c r="O14" s="102">
        <f>SUM([1]ADMCA!$C$14:L14)</f>
        <v>1</v>
      </c>
    </row>
    <row r="15" spans="1:16" s="7" customFormat="1" ht="16.2" x14ac:dyDescent="0.3">
      <c r="A15" s="14" t="s">
        <v>18</v>
      </c>
      <c r="B15" s="40"/>
      <c r="C15" s="15">
        <f>'[1]Total Applications'!$L$15</f>
        <v>0</v>
      </c>
      <c r="D15" s="15">
        <f>SUM('[1]Total Applications'!$C$15:L15)</f>
        <v>115</v>
      </c>
      <c r="E15" s="16">
        <f>'[1]Waiting Times 1st Cons'!$L$15</f>
        <v>0</v>
      </c>
      <c r="F15" s="16">
        <f>'[1]Number Waiting Priority Apps'!$L$15</f>
        <v>0</v>
      </c>
      <c r="G15" s="16">
        <f>'[1]Numbers Waiting 1st Cons'!$L$15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Held'!$C15:$L15)</f>
        <v>42</v>
      </c>
      <c r="K15" s="18">
        <f>'[1]Number of 2nd Cons Apps Held'!$L$15</f>
        <v>0</v>
      </c>
      <c r="L15" s="18">
        <f>SUM('[1]Number of Priority Apps Held'!$C15:$L15)</f>
        <v>11</v>
      </c>
      <c r="M15" s="19">
        <f>SUM('[1]District Court Family'!$C15:$L15)+SUM('[1]District Court Family Appeals'!$C15:$L15)</f>
        <v>41</v>
      </c>
      <c r="N15" s="19">
        <f>SUM('[1]CC Jud Sep &amp; Div'!$C15:$L15)</f>
        <v>0</v>
      </c>
      <c r="O15" s="102">
        <f>SUM([1]ADMCA!$C$15:L15)</f>
        <v>21</v>
      </c>
    </row>
    <row r="16" spans="1:16" s="7" customFormat="1" ht="16.2" x14ac:dyDescent="0.3">
      <c r="A16" s="14" t="s">
        <v>19</v>
      </c>
      <c r="B16" s="40"/>
      <c r="C16" s="15">
        <f>'[1]Total Applications'!$L$16</f>
        <v>0</v>
      </c>
      <c r="D16" s="15">
        <f>SUM('[1]Total Applications'!$C$16:L16)</f>
        <v>109</v>
      </c>
      <c r="E16" s="16">
        <f>'[1]Waiting Times 1st Cons'!$L$16</f>
        <v>0</v>
      </c>
      <c r="F16" s="16">
        <f>'[1]Number Waiting Priority Apps'!$L$16</f>
        <v>0</v>
      </c>
      <c r="G16" s="16">
        <f>'[1]Numbers Waiting 1st Cons'!$L$16</f>
        <v>0</v>
      </c>
      <c r="H16" s="17">
        <f>'[1]Waiting Times 2nd Cons'!$F16</f>
        <v>0</v>
      </c>
      <c r="I16" s="17">
        <f>'[1]Numbers Waiting 2nd Cons'!$F16</f>
        <v>0</v>
      </c>
      <c r="J16" s="18">
        <f>SUM('[1]Number of 1st Cons Apps Held'!$C16:$L16)</f>
        <v>56</v>
      </c>
      <c r="K16" s="18">
        <f>'[1]Number of 2nd Cons Apps Held'!$L$16</f>
        <v>0</v>
      </c>
      <c r="L16" s="18">
        <f>SUM('[1]Number of Priority Apps Held'!$C16:$L16)</f>
        <v>15</v>
      </c>
      <c r="M16" s="19">
        <f>SUM('[1]District Court Family'!$C16:$L16)+SUM('[1]District Court Family Appeals'!$C16:$L16)</f>
        <v>44</v>
      </c>
      <c r="N16" s="19">
        <f>SUM('[1]CC Jud Sep &amp; Div'!$C16:$L16)</f>
        <v>0</v>
      </c>
      <c r="O16" s="102">
        <f>SUM([1]ADMCA!$C$16:L16)</f>
        <v>1</v>
      </c>
    </row>
    <row r="17" spans="1:15" s="7" customFormat="1" ht="15.75" customHeight="1" x14ac:dyDescent="0.3">
      <c r="A17" s="14" t="s">
        <v>20</v>
      </c>
      <c r="B17" s="40"/>
      <c r="C17" s="15">
        <f>'[1]Total Applications'!$L$17</f>
        <v>0</v>
      </c>
      <c r="D17" s="15">
        <f>SUM('[1]Total Applications'!$C$17:L17)</f>
        <v>283</v>
      </c>
      <c r="E17" s="16">
        <f>'[1]Waiting Times 1st Cons'!$L$17</f>
        <v>0</v>
      </c>
      <c r="F17" s="16">
        <f>'[1]Number Waiting Priority Apps'!$L$17</f>
        <v>0</v>
      </c>
      <c r="G17" s="16">
        <f>'[1]Numbers Waiting 1st Cons'!$L$17</f>
        <v>0</v>
      </c>
      <c r="H17" s="17">
        <f>'[1]Waiting Times 2nd Cons'!$F17</f>
        <v>0</v>
      </c>
      <c r="I17" s="17">
        <f>'[1]Numbers Waiting 2nd Cons'!$F17</f>
        <v>0</v>
      </c>
      <c r="J17" s="18">
        <f>SUM('[1]Number of 1st Cons Apps Held'!$C17:$L17)</f>
        <v>279</v>
      </c>
      <c r="K17" s="18">
        <f>'[1]Number of 2nd Cons Apps Held'!$L$17</f>
        <v>0</v>
      </c>
      <c r="L17" s="18">
        <f>SUM('[1]Number of Priority Apps Held'!$C17:$L17)</f>
        <v>268</v>
      </c>
      <c r="M17" s="19">
        <f>SUM('[1]District Court Family'!$C17:$L17)+SUM('[1]District Court Family Appeals'!$C17:$L17)</f>
        <v>17</v>
      </c>
      <c r="N17" s="19">
        <f>SUM('[1]CC Jud Sep &amp; Div'!$C17:$L17)</f>
        <v>0</v>
      </c>
      <c r="O17" s="131">
        <f>SUM([1]ADMCA!$C$17:L17)</f>
        <v>0</v>
      </c>
    </row>
    <row r="18" spans="1:15" s="7" customFormat="1" ht="16.2" x14ac:dyDescent="0.3">
      <c r="A18" s="14" t="s">
        <v>21</v>
      </c>
      <c r="B18" s="40"/>
      <c r="C18" s="15">
        <f>'[1]Total Applications'!$L$18</f>
        <v>0</v>
      </c>
      <c r="D18" s="15">
        <f>SUM('[1]Total Applications'!$C$18:L18)</f>
        <v>88</v>
      </c>
      <c r="E18" s="16">
        <f>'[1]Waiting Times 1st Cons'!$L$18</f>
        <v>0</v>
      </c>
      <c r="F18" s="16">
        <f>'[1]Number Waiting Priority Apps'!$L$18</f>
        <v>0</v>
      </c>
      <c r="G18" s="16">
        <f>'[1]Numbers Waiting 1st Cons'!$L$18</f>
        <v>0</v>
      </c>
      <c r="H18" s="17">
        <f>'[1]Waiting Times 2nd Cons'!$F18</f>
        <v>0</v>
      </c>
      <c r="I18" s="17">
        <f>'[1]Numbers Waiting 2nd Cons'!$F18</f>
        <v>0</v>
      </c>
      <c r="J18" s="18">
        <f>SUM('[1]Number of 1st Cons Apps Held'!$C18:$L18)</f>
        <v>57</v>
      </c>
      <c r="K18" s="18">
        <f>'[1]Number of 2nd Cons Apps Held'!$L$18</f>
        <v>0</v>
      </c>
      <c r="L18" s="18">
        <f>SUM('[1]Number of Priority Apps Held'!$C18:$L18)</f>
        <v>7</v>
      </c>
      <c r="M18" s="19">
        <f>SUM('[1]District Court Family'!$C18:$L18)+SUM('[1]District Court Family Appeals'!$C18:$L18)</f>
        <v>17</v>
      </c>
      <c r="N18" s="19">
        <f>SUM('[1]CC Jud Sep &amp; Div'!$C18:$L18)</f>
        <v>1</v>
      </c>
      <c r="O18" s="104">
        <f>SUM([1]ADMCA!$C$18:L18)</f>
        <v>0</v>
      </c>
    </row>
    <row r="19" spans="1:15" s="7" customFormat="1" ht="16.2" x14ac:dyDescent="0.3">
      <c r="A19" s="14" t="s">
        <v>22</v>
      </c>
      <c r="B19" s="40"/>
      <c r="C19" s="15">
        <f>'[1]Total Applications'!$L$19+'[1]Total Applications'!$L$20</f>
        <v>0</v>
      </c>
      <c r="D19" s="15">
        <f>SUM('[1]Total Applications'!$C$19:L20)</f>
        <v>138</v>
      </c>
      <c r="E19" s="16">
        <f>MAX('[1]Waiting Times 1st Cons'!$L$19:$L$20)</f>
        <v>0</v>
      </c>
      <c r="F19" s="16">
        <f>'[1]Number Waiting Priority Apps'!$L$19+'[1]Number Waiting Priority Apps'!$L$20</f>
        <v>0</v>
      </c>
      <c r="G19" s="16">
        <f>'[1]Numbers Waiting 1st Cons'!$L$19+'[1]Numbers Waiting 1st Cons'!$L$20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Held'!$C$19:$L20)</f>
        <v>41</v>
      </c>
      <c r="K19" s="18">
        <f>'[1]Number of 2nd Cons Apps Held'!$L$20+'[1]Number of 2nd Cons Apps Held'!$L$21</f>
        <v>0</v>
      </c>
      <c r="L19" s="18">
        <f>SUM('[1]Number of Priority Apps Held'!$C$19:$L20)</f>
        <v>16</v>
      </c>
      <c r="M19" s="19">
        <f>SUM('[1]District Court Family'!$C$19:$L20)+SUM('[1]District Court Family Appeals'!$C$19:$L20)</f>
        <v>63</v>
      </c>
      <c r="N19" s="19">
        <f>SUM('[1]CC Jud Sep &amp; Div'!$C$19:$L20)</f>
        <v>0</v>
      </c>
      <c r="O19" s="131">
        <f>SUM([1]ADMCA!$C$19:L20)</f>
        <v>15</v>
      </c>
    </row>
    <row r="20" spans="1:15" s="7" customFormat="1" ht="16.2" x14ac:dyDescent="0.3">
      <c r="A20" s="14" t="s">
        <v>23</v>
      </c>
      <c r="B20" s="40"/>
      <c r="C20" s="15">
        <f>'[1]Total Applications'!$L$21</f>
        <v>0</v>
      </c>
      <c r="D20" s="15">
        <f>SUM('[1]Total Applications'!$C$21:L21)</f>
        <v>146</v>
      </c>
      <c r="E20" s="16">
        <f>'[1]Waiting Times 1st Cons'!$L$21</f>
        <v>0</v>
      </c>
      <c r="F20" s="16">
        <f>'[1]Number Waiting Priority Apps'!$L$21</f>
        <v>0</v>
      </c>
      <c r="G20" s="16">
        <f>'[1]Numbers Waiting 1st Cons'!$L$21</f>
        <v>0</v>
      </c>
      <c r="H20" s="17">
        <f>'[1]Waiting Times 2nd Cons'!$F21</f>
        <v>0</v>
      </c>
      <c r="I20" s="17">
        <f>'[1]Numbers Waiting 2nd Cons'!$F21</f>
        <v>0</v>
      </c>
      <c r="J20" s="18">
        <f>SUM('[1]Number of 1st Cons Apps Held'!$C21:$L21)</f>
        <v>46</v>
      </c>
      <c r="K20" s="18">
        <f>'[1]Number of 2nd Cons Apps Held'!$L$21</f>
        <v>0</v>
      </c>
      <c r="L20" s="18">
        <f>SUM('[1]Number of Priority Apps Held'!$C21:$L21)</f>
        <v>13</v>
      </c>
      <c r="M20" s="19">
        <f>SUM('[1]District Court Family'!$C21:$L21)+SUM('[1]District Court Family Appeals'!$C21:$L21)</f>
        <v>42</v>
      </c>
      <c r="N20" s="19">
        <f>SUM('[1]CC Jud Sep &amp; Div'!$C21:$L21)</f>
        <v>2</v>
      </c>
      <c r="O20" s="131">
        <f>SUM([1]ADMCA!$C$21:L21)</f>
        <v>13</v>
      </c>
    </row>
    <row r="21" spans="1:15" s="7" customFormat="1" ht="16.2" x14ac:dyDescent="0.3">
      <c r="A21" s="14" t="s">
        <v>24</v>
      </c>
      <c r="B21" s="40"/>
      <c r="C21" s="15">
        <f>'[1]Total Applications'!$L$22</f>
        <v>0</v>
      </c>
      <c r="D21" s="15">
        <f>SUM('[1]Total Applications'!$C$22:L22)</f>
        <v>252</v>
      </c>
      <c r="E21" s="16">
        <f>'[1]Waiting Times 1st Cons'!$L$22</f>
        <v>0</v>
      </c>
      <c r="F21" s="16">
        <f>'[1]Number Waiting Priority Apps'!$L$22</f>
        <v>0</v>
      </c>
      <c r="G21" s="16">
        <f>'[1]Numbers Waiting 1st Cons'!$L$22</f>
        <v>0</v>
      </c>
      <c r="H21" s="17">
        <f>'[1]Waiting Times 2nd Cons'!$F22</f>
        <v>0</v>
      </c>
      <c r="I21" s="17">
        <f>'[1]Numbers Waiting 2nd Cons'!$F22</f>
        <v>0</v>
      </c>
      <c r="J21" s="18">
        <f>SUM('[1]Number of 1st Cons Apps Held'!$C22:$L22)</f>
        <v>72</v>
      </c>
      <c r="K21" s="18">
        <f>'[1]Number of 2nd Cons Apps Held'!$L$22</f>
        <v>0</v>
      </c>
      <c r="L21" s="18">
        <f>SUM('[1]Number of Priority Apps Held'!$C22:$L22)</f>
        <v>24</v>
      </c>
      <c r="M21" s="19">
        <f>SUM('[1]District Court Family'!$C22:$L22)+SUM('[1]District Court Family Appeals'!$C22:$L22)</f>
        <v>124</v>
      </c>
      <c r="N21" s="19">
        <f>SUM('[1]CC Jud Sep &amp; Div'!$C22:$L22)</f>
        <v>3</v>
      </c>
      <c r="O21" s="131">
        <f>SUM([1]ADMCA!$C$22:L22)</f>
        <v>24</v>
      </c>
    </row>
    <row r="22" spans="1:15" s="7" customFormat="1" ht="16.2" x14ac:dyDescent="0.3">
      <c r="A22" s="14" t="s">
        <v>25</v>
      </c>
      <c r="B22" s="40"/>
      <c r="C22" s="15">
        <f>'[1]Total Applications'!$L$23</f>
        <v>0</v>
      </c>
      <c r="D22" s="15">
        <f>SUM('[1]Total Applications'!$C$23:L23)</f>
        <v>119</v>
      </c>
      <c r="E22" s="16">
        <f>'[1]Waiting Times 1st Cons'!$L$23</f>
        <v>0</v>
      </c>
      <c r="F22" s="16">
        <f>'[1]Number Waiting Priority Apps'!$L$23</f>
        <v>0</v>
      </c>
      <c r="G22" s="16">
        <f>'[1]Numbers Waiting 1st Cons'!$L$23</f>
        <v>0</v>
      </c>
      <c r="H22" s="17">
        <f>'[1]Waiting Times 2nd Cons'!$F23</f>
        <v>0</v>
      </c>
      <c r="I22" s="17">
        <f>'[1]Numbers Waiting 2nd Cons'!$F23</f>
        <v>0</v>
      </c>
      <c r="J22" s="18">
        <f>SUM('[1]Number of 1st Cons Apps Held'!$C23:$L23)</f>
        <v>33</v>
      </c>
      <c r="K22" s="18">
        <f>'[1]Number of 2nd Cons Apps Held'!$L$23</f>
        <v>0</v>
      </c>
      <c r="L22" s="18">
        <f>SUM('[1]Number of Priority Apps Held'!$C23:$L23)</f>
        <v>17</v>
      </c>
      <c r="M22" s="19">
        <f>SUM('[1]District Court Family'!$C23:$L23)+SUM('[1]District Court Family Appeals'!$C23:$L23)</f>
        <v>65</v>
      </c>
      <c r="N22" s="19">
        <f>SUM('[1]CC Jud Sep &amp; Div'!$C23:$L23)</f>
        <v>0</v>
      </c>
      <c r="O22" s="131">
        <f>SUM([1]ADMCA!$C$23:L23)</f>
        <v>0</v>
      </c>
    </row>
    <row r="23" spans="1:15" s="7" customFormat="1" ht="30" x14ac:dyDescent="0.3">
      <c r="A23" s="14" t="s">
        <v>60</v>
      </c>
      <c r="B23" s="40"/>
      <c r="C23" s="82">
        <f>'[1]Total Applications'!$L$24</f>
        <v>0</v>
      </c>
      <c r="D23" s="82">
        <f>SUM('[1]Total Applications'!$C$24:L24)</f>
        <v>157</v>
      </c>
      <c r="E23" s="83">
        <f>'[1]Waiting Times 1st Cons'!$L$24</f>
        <v>0</v>
      </c>
      <c r="F23" s="83">
        <f>'[1]Number Waiting Priority Apps'!$L$24</f>
        <v>0</v>
      </c>
      <c r="G23" s="83">
        <f>'[1]Numbers Waiting 1st Cons'!$L$24</f>
        <v>0</v>
      </c>
      <c r="H23" s="89"/>
      <c r="I23" s="89"/>
      <c r="J23" s="86">
        <f>SUM('[1]Number of 1st Cons Apps Held'!$C24:$L24)</f>
        <v>41</v>
      </c>
      <c r="K23" s="86">
        <f>'[1]Number of 2nd Cons Apps Held'!$L$25</f>
        <v>0</v>
      </c>
      <c r="L23" s="86">
        <f>SUM('[1]Number of Priority Apps Held'!$C24:$L24)</f>
        <v>39</v>
      </c>
      <c r="M23" s="88">
        <f>SUM('[1]District Court Family'!$C24:$L24)+SUM('[1]District Court Family Appeals'!$C24:$L24)</f>
        <v>1</v>
      </c>
      <c r="N23" s="88">
        <f>SUM('[1]CC Jud Sep &amp; Div'!$C24:$L24)</f>
        <v>0</v>
      </c>
      <c r="O23" s="107">
        <f>SUM([1]ADMCA!$C$24:L24)</f>
        <v>89</v>
      </c>
    </row>
    <row r="24" spans="1:15" s="7" customFormat="1" ht="16.2" x14ac:dyDescent="0.3">
      <c r="A24" s="14" t="s">
        <v>26</v>
      </c>
      <c r="B24" s="40"/>
      <c r="C24" s="15">
        <f>'[1]Total Applications'!$L$25+'[1]Total Applications'!$L$26</f>
        <v>0</v>
      </c>
      <c r="D24" s="15">
        <f>SUM('[1]Total Applications'!$C$25:L26)</f>
        <v>74</v>
      </c>
      <c r="E24" s="16">
        <f>MAX('[1]Waiting Times 1st Cons'!$L$25:$L$26)</f>
        <v>0</v>
      </c>
      <c r="F24" s="16">
        <f>'[1]Number Waiting Priority Apps'!$L$25+'[1]Number Waiting Priority Apps'!$L$26</f>
        <v>0</v>
      </c>
      <c r="G24" s="16">
        <f>'[1]Numbers Waiting 1st Cons'!$L$25+'[1]Numbers Waiting 1st Cons'!$L$26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Held'!$C$25:$L26)</f>
        <v>18</v>
      </c>
      <c r="K24" s="18">
        <f>'[1]Number of 2nd Cons Apps Held'!$L$26+'[1]Number of 2nd Cons Apps Held'!$L$27</f>
        <v>0</v>
      </c>
      <c r="L24" s="18">
        <f>SUM('[1]Number of Priority Apps Held'!$C$25:$L26)</f>
        <v>7</v>
      </c>
      <c r="M24" s="19">
        <f>SUM('[1]District Court Family Appeals'!$C$25:$L26)+SUM('[1]District Court Family'!$C$25:$L26)</f>
        <v>41</v>
      </c>
      <c r="N24" s="19">
        <f>SUM('[1]CC Jud Sep &amp; Div'!$C$25:$L26)</f>
        <v>0</v>
      </c>
      <c r="O24" s="131">
        <f>SUM([1]ADMCA!$C$25:L26)</f>
        <v>0</v>
      </c>
    </row>
    <row r="25" spans="1:15" s="7" customFormat="1" ht="16.2" x14ac:dyDescent="0.3">
      <c r="A25" s="14" t="s">
        <v>27</v>
      </c>
      <c r="B25" s="40"/>
      <c r="C25" s="15">
        <f>'[1]Total Applications'!$L$28</f>
        <v>0</v>
      </c>
      <c r="D25" s="15">
        <f>SUM('[1]Total Applications'!$C$28:L28)</f>
        <v>147</v>
      </c>
      <c r="E25" s="16">
        <f>'[1]Waiting Times 1st Cons'!$L$28</f>
        <v>0</v>
      </c>
      <c r="F25" s="16">
        <f>'[1]Number Waiting Priority Apps'!$L$28</f>
        <v>0</v>
      </c>
      <c r="G25" s="16">
        <f>'[1]Numbers Waiting 1st Cons'!$L$28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Held'!$C28:$L28)</f>
        <v>38</v>
      </c>
      <c r="K25" s="18">
        <f>'[1]Number of 2nd Cons Apps Held'!$L$28</f>
        <v>0</v>
      </c>
      <c r="L25" s="18">
        <f>SUM('[1]Number of Priority Apps Held'!$C28:$L28)</f>
        <v>6</v>
      </c>
      <c r="M25" s="19">
        <f>SUM('[1]District Court Family'!$C28:$L28)+SUM('[1]District Court Family Appeals'!$C28:$L28)</f>
        <v>76</v>
      </c>
      <c r="N25" s="19">
        <f>SUM('[1]CC Jud Sep &amp; Div'!$C28:$L28)</f>
        <v>0</v>
      </c>
      <c r="O25" s="131">
        <f>SUM([1]ADMCA!$C$28:L28)</f>
        <v>0</v>
      </c>
    </row>
    <row r="26" spans="1:15" s="7" customFormat="1" ht="16.2" x14ac:dyDescent="0.3">
      <c r="A26" s="14" t="s">
        <v>28</v>
      </c>
      <c r="B26" s="40"/>
      <c r="C26" s="15">
        <f>'[1]Total Applications'!$L$29</f>
        <v>0</v>
      </c>
      <c r="D26" s="15">
        <f>SUM('[1]Total Applications'!$C$29:L29)</f>
        <v>108</v>
      </c>
      <c r="E26" s="16">
        <f>'[1]Waiting Times 1st Cons'!$L$29</f>
        <v>0</v>
      </c>
      <c r="F26" s="16">
        <f>'[1]Number Waiting Priority Apps'!$L$29</f>
        <v>0</v>
      </c>
      <c r="G26" s="16">
        <f>'[1]Numbers Waiting 1st Cons'!$L$29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Held'!$C29:$L29)</f>
        <v>43</v>
      </c>
      <c r="K26" s="18">
        <f>'[1]Number of 2nd Cons Apps Held'!$L$29</f>
        <v>0</v>
      </c>
      <c r="L26" s="18">
        <f>SUM('[1]Number of Priority Apps Held'!$C29:$L29)</f>
        <v>10</v>
      </c>
      <c r="M26" s="19">
        <f>SUM('[1]District Court Family'!$C29:$L29)+SUM('[1]District Court Family Appeals'!$C29:$L29)</f>
        <v>43</v>
      </c>
      <c r="N26" s="19">
        <f>SUM('[1]CC Jud Sep &amp; Div'!$C29:$L29)</f>
        <v>0</v>
      </c>
      <c r="O26" s="104">
        <f>SUM([1]ADMCA!$C$29:L29)</f>
        <v>2</v>
      </c>
    </row>
    <row r="27" spans="1:15" s="7" customFormat="1" ht="16.2" x14ac:dyDescent="0.3">
      <c r="A27" s="14" t="s">
        <v>29</v>
      </c>
      <c r="B27" s="40"/>
      <c r="C27" s="15">
        <f>'[1]Total Applications'!$L$30</f>
        <v>0</v>
      </c>
      <c r="D27" s="15">
        <f>SUM('[1]Total Applications'!$C$30:L30)</f>
        <v>64</v>
      </c>
      <c r="E27" s="16">
        <f>'[1]Waiting Times 1st Cons'!$L$30</f>
        <v>0</v>
      </c>
      <c r="F27" s="16">
        <f>'[1]Number Waiting Priority Apps'!$L$30</f>
        <v>0</v>
      </c>
      <c r="G27" s="16">
        <f>'[1]Numbers Waiting 1st Cons'!$L$30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Held'!$C30:$L30)</f>
        <v>16</v>
      </c>
      <c r="K27" s="18">
        <f>'[1]Number of 2nd Cons Apps Held'!$L$30</f>
        <v>0</v>
      </c>
      <c r="L27" s="18">
        <f>SUM('[1]Number of Priority Apps Held'!$C30:$L30)</f>
        <v>0</v>
      </c>
      <c r="M27" s="19">
        <f>SUM('[1]District Court Family'!$C30:$L30)+SUM('[1]District Court Family Appeals'!$C30:$L30)</f>
        <v>38</v>
      </c>
      <c r="N27" s="19">
        <f>SUM('[1]CC Jud Sep &amp; Div'!$C30:$L30)</f>
        <v>0</v>
      </c>
      <c r="O27" s="131">
        <f>SUM([1]ADMCA!$C$30:L30)</f>
        <v>9</v>
      </c>
    </row>
    <row r="28" spans="1:15" s="7" customFormat="1" ht="16.2" x14ac:dyDescent="0.3">
      <c r="A28" s="14" t="s">
        <v>30</v>
      </c>
      <c r="B28" s="40"/>
      <c r="C28" s="15">
        <f>'[1]Total Applications'!$L$31</f>
        <v>0</v>
      </c>
      <c r="D28" s="15">
        <f>SUM('[1]Total Applications'!$C$31:L31)</f>
        <v>71</v>
      </c>
      <c r="E28" s="16">
        <f>'[1]Waiting Times 1st Cons'!$L$31</f>
        <v>0</v>
      </c>
      <c r="F28" s="16">
        <f>'[1]Number Waiting Priority Apps'!$L$31</f>
        <v>0</v>
      </c>
      <c r="G28" s="16">
        <f>'[1]Numbers Waiting 1st Cons'!$L$31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Held'!$C31:$L31)</f>
        <v>15</v>
      </c>
      <c r="K28" s="18">
        <f>'[1]Number of 2nd Cons Apps Held'!$L$31</f>
        <v>0</v>
      </c>
      <c r="L28" s="18">
        <f>SUM('[1]Number of Priority Apps Held'!$C31:$L31)</f>
        <v>7</v>
      </c>
      <c r="M28" s="19">
        <f>SUM('[1]District Court Family'!$C31:$L31)+SUM('[1]District Court Family Appeals'!$C31:$L31)</f>
        <v>33</v>
      </c>
      <c r="N28" s="19">
        <f>SUM('[1]CC Jud Sep &amp; Div'!$C31:$L31)</f>
        <v>2</v>
      </c>
      <c r="O28" s="132">
        <f>SUM([1]ADMCA!$C$31:L31)</f>
        <v>4</v>
      </c>
    </row>
    <row r="29" spans="1:15" s="7" customFormat="1" ht="16.2" x14ac:dyDescent="0.3">
      <c r="A29" s="14" t="s">
        <v>31</v>
      </c>
      <c r="B29" s="40"/>
      <c r="C29" s="15">
        <f>'[1]Total Applications'!$L$32</f>
        <v>0</v>
      </c>
      <c r="D29" s="15">
        <f>SUM('[1]Total Applications'!$C$32:L32)</f>
        <v>65</v>
      </c>
      <c r="E29" s="16">
        <f>'[1]Waiting Times 1st Cons'!$L$32</f>
        <v>0</v>
      </c>
      <c r="F29" s="16">
        <f>'[1]Number Waiting Priority Apps'!$L$32</f>
        <v>0</v>
      </c>
      <c r="G29" s="16">
        <f>'[1]Numbers Waiting 1st Cons'!$L$32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Held'!$C32:$L32)</f>
        <v>46</v>
      </c>
      <c r="K29" s="18">
        <f>'[1]Number of 2nd Cons Apps Held'!$L$32</f>
        <v>0</v>
      </c>
      <c r="L29" s="18">
        <f>SUM('[1]Number of Priority Apps Held'!$C32:$L32)</f>
        <v>23</v>
      </c>
      <c r="M29" s="19">
        <f>SUM('[1]District Court Family'!$C32:$L32)+SUM('[1]District Court Family Appeals'!$C32:$L32)</f>
        <v>10</v>
      </c>
      <c r="N29" s="19">
        <f>SUM('[1]CC Jud Sep &amp; Div'!$C32:$L32)</f>
        <v>8</v>
      </c>
      <c r="O29" s="132">
        <f>SUM([1]ADMCA!$C$32:L32)</f>
        <v>0</v>
      </c>
    </row>
    <row r="30" spans="1:15" s="7" customFormat="1" ht="16.2" x14ac:dyDescent="0.3">
      <c r="A30" s="14" t="s">
        <v>32</v>
      </c>
      <c r="B30" s="40"/>
      <c r="C30" s="15">
        <f>'[1]Total Applications'!$L$33+'[1]Total Applications'!$L$34</f>
        <v>0</v>
      </c>
      <c r="D30" s="15">
        <f>SUM('[1]Total Applications'!$C$33:L34)</f>
        <v>2080</v>
      </c>
      <c r="E30" s="16">
        <f>'[1]Waiting Times 1st Cons'!$L$33</f>
        <v>0</v>
      </c>
      <c r="F30" s="16">
        <f>'[1]Number Waiting Priority Apps'!$L$33</f>
        <v>0</v>
      </c>
      <c r="G30" s="16">
        <f>'[1]Numbers Waiting 1st Cons'!$L$33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Held'!$C33:L34)</f>
        <v>213</v>
      </c>
      <c r="K30" s="18">
        <f>'[1]Number of 2nd Cons Apps Held'!$L$33+'[1]Number of 2nd Cons Apps Held'!$L$34</f>
        <v>0</v>
      </c>
      <c r="L30" s="18">
        <f>SUM('[1]Number of Priority Apps Held'!$C33:$L34)</f>
        <v>184</v>
      </c>
      <c r="M30" s="19">
        <f>SUM('[1]District Court Family Appeals'!$C$33:$L33)+SUM('[1]District Court Family'!$C33:$L33)</f>
        <v>20</v>
      </c>
      <c r="N30" s="19">
        <f>SUM('[1]CC Jud Sep &amp; Div'!$C33:$L33)</f>
        <v>0</v>
      </c>
      <c r="O30" s="104">
        <f>SUM([1]ADMCA!$C$33:L33)</f>
        <v>4</v>
      </c>
    </row>
    <row r="31" spans="1:15" s="7" customFormat="1" ht="16.2" x14ac:dyDescent="0.3">
      <c r="A31" s="14" t="s">
        <v>33</v>
      </c>
      <c r="B31" s="40"/>
      <c r="C31" s="15">
        <f>'[1]Total Applications'!$L$35</f>
        <v>0</v>
      </c>
      <c r="D31" s="15">
        <f>SUM('[1]Total Applications'!$C$35:L35)</f>
        <v>55</v>
      </c>
      <c r="E31" s="16">
        <f>'[1]Waiting Times 1st Cons'!$L$35</f>
        <v>0</v>
      </c>
      <c r="F31" s="16">
        <f>'[1]Number Waiting Priority Apps'!$L$35</f>
        <v>0</v>
      </c>
      <c r="G31" s="16">
        <f>'[1]Numbers Waiting 1st Cons'!$L$35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Held'!$C35:$L35)</f>
        <v>24</v>
      </c>
      <c r="K31" s="18">
        <f>'[1]Number of 2nd Cons Apps Held'!$L$35</f>
        <v>0</v>
      </c>
      <c r="L31" s="18">
        <f>SUM('[1]Number of Priority Apps Held'!$C35:$L35)</f>
        <v>5</v>
      </c>
      <c r="M31" s="19">
        <f>SUM('[1]District Court Family'!$C35:$L35)+SUM('[1]District Court Family Appeals'!$C35:$L35)</f>
        <v>11</v>
      </c>
      <c r="N31" s="19">
        <f>SUM('[1]CC Jud Sep &amp; Div'!$C35:$L35)</f>
        <v>21</v>
      </c>
      <c r="O31" s="131">
        <f>SUM([1]ADMCA!$C$35:L35)</f>
        <v>3</v>
      </c>
    </row>
    <row r="32" spans="1:15" s="7" customFormat="1" ht="16.2" x14ac:dyDescent="0.3">
      <c r="A32" s="14" t="s">
        <v>34</v>
      </c>
      <c r="B32" s="40"/>
      <c r="C32" s="15">
        <f>'[1]Total Applications'!$L$36</f>
        <v>0</v>
      </c>
      <c r="D32" s="15">
        <f>SUM('[1]Total Applications'!$C$36:L36)</f>
        <v>179</v>
      </c>
      <c r="E32" s="16">
        <f>'[1]Waiting Times 1st Cons'!$L$36</f>
        <v>0</v>
      </c>
      <c r="F32" s="16">
        <f>'[1]Number Waiting Priority Apps'!$L$36</f>
        <v>0</v>
      </c>
      <c r="G32" s="16">
        <f>'[1]Numbers Waiting 1st Cons'!$L$36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Held'!$C36:$L36)</f>
        <v>60</v>
      </c>
      <c r="K32" s="18">
        <f>'[1]Number of 2nd Cons Apps Held'!$L$36</f>
        <v>0</v>
      </c>
      <c r="L32" s="18">
        <f>SUM('[1]Number of Priority Apps Held'!$C36:$L36)</f>
        <v>23</v>
      </c>
      <c r="M32" s="19">
        <f>SUM('[1]District Court Family'!$C36:$L36)+SUM('[1]District Court Family Appeals'!$C36:$L36)</f>
        <v>78</v>
      </c>
      <c r="N32" s="19">
        <f>SUM('[1]CC Jud Sep &amp; Div'!$C36:$L36)</f>
        <v>0</v>
      </c>
      <c r="O32" s="132">
        <f>SUM([1]ADMCA!$C$36:L36)</f>
        <v>0</v>
      </c>
    </row>
    <row r="33" spans="1:15" s="7" customFormat="1" ht="16.2" x14ac:dyDescent="0.3">
      <c r="A33" s="14" t="s">
        <v>35</v>
      </c>
      <c r="B33" s="40"/>
      <c r="C33" s="15">
        <f>'[1]Total Applications'!$L$37</f>
        <v>0</v>
      </c>
      <c r="D33" s="15">
        <f>SUM('[1]Total Applications'!$C$37:L37)</f>
        <v>52</v>
      </c>
      <c r="E33" s="16">
        <f>'[1]Waiting Times 1st Cons'!$L$37</f>
        <v>0</v>
      </c>
      <c r="F33" s="16">
        <f>'[1]Number Waiting Priority Apps'!$L$37</f>
        <v>0</v>
      </c>
      <c r="G33" s="16">
        <f>'[1]Numbers Waiting 1st Cons'!$L$37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Held'!$C37:$L37)</f>
        <v>17</v>
      </c>
      <c r="K33" s="18">
        <f>'[1]Number of 2nd Cons Apps Held'!$L$37</f>
        <v>0</v>
      </c>
      <c r="L33" s="18">
        <f>SUM('[1]Number of Priority Apps Held'!$C37:$L37)</f>
        <v>1</v>
      </c>
      <c r="M33" s="19">
        <f>SUM('[1]District Court Family'!$C37:$L37)+SUM('[1]District Court Family Appeals'!$C37:$L37)</f>
        <v>28</v>
      </c>
      <c r="N33" s="19">
        <f>SUM('[1]CC Jud Sep &amp; Div'!$C37:$L37)</f>
        <v>0</v>
      </c>
      <c r="O33" s="132">
        <f>SUM([1]ADMCA!$C$37:L37)</f>
        <v>0</v>
      </c>
    </row>
    <row r="34" spans="1:15" s="7" customFormat="1" ht="16.2" x14ac:dyDescent="0.3">
      <c r="A34" s="14" t="s">
        <v>36</v>
      </c>
      <c r="B34" s="40"/>
      <c r="C34" s="15">
        <f>'[1]Total Applications'!$L$38</f>
        <v>0</v>
      </c>
      <c r="D34" s="15">
        <f>SUM('[1]Total Applications'!$C$38:L38)</f>
        <v>122</v>
      </c>
      <c r="E34" s="16">
        <f>'[1]Waiting Times 1st Cons'!$L$38</f>
        <v>0</v>
      </c>
      <c r="F34" s="16">
        <f>'[1]Number Waiting Priority Apps'!$L$38</f>
        <v>0</v>
      </c>
      <c r="G34" s="16">
        <f>'[1]Numbers Waiting 1st Cons'!$L$38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Held'!$C38:$L38)</f>
        <v>28</v>
      </c>
      <c r="K34" s="18">
        <f>'[1]Number of 2nd Cons Apps Held'!$L$38</f>
        <v>0</v>
      </c>
      <c r="L34" s="18">
        <f>SUM('[1]Number of Priority Apps Held'!$C38:$L38)</f>
        <v>8</v>
      </c>
      <c r="M34" s="19">
        <f>SUM('[1]District Court Family'!$C38:$L38)+SUM('[1]District Court Family Appeals'!$C38:$L38)</f>
        <v>53</v>
      </c>
      <c r="N34" s="19">
        <f>SUM('[1]CC Jud Sep &amp; Div'!$C38:$L38)</f>
        <v>4</v>
      </c>
      <c r="O34" s="104">
        <f>SUM([1]ADMCA!$C$38:L38)</f>
        <v>5</v>
      </c>
    </row>
    <row r="35" spans="1:15" s="7" customFormat="1" ht="16.2" x14ac:dyDescent="0.3">
      <c r="A35" s="14" t="s">
        <v>37</v>
      </c>
      <c r="B35" s="40"/>
      <c r="C35" s="15">
        <f>'[1]Total Applications'!$L$39</f>
        <v>0</v>
      </c>
      <c r="D35" s="15">
        <f>SUM('[1]Total Applications'!$C$39:L39)</f>
        <v>121</v>
      </c>
      <c r="E35" s="16">
        <f>'[1]Waiting Times 1st Cons'!$L$39</f>
        <v>0</v>
      </c>
      <c r="F35" s="16">
        <f>'[1]Number Waiting Priority Apps'!$L$39</f>
        <v>0</v>
      </c>
      <c r="G35" s="16">
        <f>'[1]Numbers Waiting 1st Cons'!$L$39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Held'!$C39:$L39)</f>
        <v>31</v>
      </c>
      <c r="K35" s="18">
        <f>'[1]Number of 2nd Cons Apps Held'!$L$39</f>
        <v>0</v>
      </c>
      <c r="L35" s="18">
        <f>SUM('[1]Number of Priority Apps Held'!$C39:$L39)</f>
        <v>6</v>
      </c>
      <c r="M35" s="19">
        <f>SUM('[1]District Court Family'!$C39:$L39)+SUM('[1]District Court Family Appeals'!$C39:$L39)</f>
        <v>51</v>
      </c>
      <c r="N35" s="19">
        <f>SUM('[1]CC Jud Sep &amp; Div'!$C39:$L39)</f>
        <v>0</v>
      </c>
      <c r="O35" s="102">
        <f>SUM([1]ADMCA!$C$39:L39)</f>
        <v>6</v>
      </c>
    </row>
    <row r="36" spans="1:15" s="7" customFormat="1" ht="16.8" thickBot="1" x14ac:dyDescent="0.35">
      <c r="A36" s="20" t="s">
        <v>38</v>
      </c>
      <c r="B36" s="66"/>
      <c r="C36" s="114">
        <f>'[1]Total Applications'!$L$40</f>
        <v>0</v>
      </c>
      <c r="D36" s="114">
        <f>SUM('[1]Total Applications'!$C$40:L40)</f>
        <v>126</v>
      </c>
      <c r="E36" s="115">
        <f>'[1]Waiting Times 1st Cons'!$L$40</f>
        <v>0</v>
      </c>
      <c r="F36" s="115">
        <f>'[1]Number Waiting Priority Apps'!$L$40</f>
        <v>0</v>
      </c>
      <c r="G36" s="115">
        <f>'[1]Numbers Waiting 1st Cons'!$L$40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Held'!$C40:$L40)</f>
        <v>17</v>
      </c>
      <c r="K36" s="92">
        <f>'[1]Number of 2nd Cons Apps Held'!$L$40</f>
        <v>0</v>
      </c>
      <c r="L36" s="92">
        <f>SUM('[1]Number of Priority Apps Held'!$C40:$L40)</f>
        <v>10</v>
      </c>
      <c r="M36" s="93">
        <f>SUM('[1]District Court Family'!$C40:$L40)+SUM('[1]District Court Family Appeals'!$C40:$L40)</f>
        <v>73</v>
      </c>
      <c r="N36" s="93">
        <f>SUM('[1]CC Jud Sep &amp; Div'!$C40:$L40)</f>
        <v>0</v>
      </c>
      <c r="O36" s="102">
        <f>SUM([1]ADMCA!$C$40:L40)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7"/>
  <sheetViews>
    <sheetView zoomScale="80" zoomScaleNormal="80" workbookViewId="0">
      <pane xSplit="1" topLeftCell="B1" activePane="topRight" state="frozen"/>
      <selection activeCell="A4" sqref="A4"/>
      <selection pane="topRight" activeCell="L24" sqref="L24"/>
    </sheetView>
  </sheetViews>
  <sheetFormatPr defaultRowHeight="12.6" x14ac:dyDescent="0.2"/>
  <cols>
    <col min="1" max="1" width="23.453125" customWidth="1"/>
    <col min="2" max="2" width="15.6328125" bestFit="1" customWidth="1"/>
    <col min="3" max="5" width="14.6328125" customWidth="1"/>
    <col min="6" max="6" width="8.36328125" bestFit="1" customWidth="1"/>
    <col min="7" max="7" width="10.26953125" customWidth="1"/>
    <col min="8" max="9" width="14.08984375" hidden="1" customWidth="1"/>
    <col min="10" max="10" width="11.90625" customWidth="1"/>
    <col min="11" max="11" width="9.6328125" style="21" hidden="1" customWidth="1"/>
    <col min="12" max="12" width="13" customWidth="1"/>
    <col min="13" max="14" width="22.6328125" customWidth="1"/>
    <col min="15" max="15" width="21.453125" customWidth="1"/>
  </cols>
  <sheetData>
    <row r="1" spans="1:16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6" ht="24.6" x14ac:dyDescent="0.2">
      <c r="A2" s="166" t="s">
        <v>57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6" ht="24.6" x14ac:dyDescent="0.2">
      <c r="A3" s="33"/>
      <c r="B3" s="35"/>
      <c r="C3" s="3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6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  <c r="P4" s="139"/>
    </row>
    <row r="5" spans="1:16" s="7" customFormat="1" ht="31.2" x14ac:dyDescent="0.3">
      <c r="A5" s="8" t="s">
        <v>4</v>
      </c>
      <c r="B5" s="37"/>
      <c r="C5" s="9" t="s">
        <v>42</v>
      </c>
      <c r="D5" s="141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4" t="s">
        <v>59</v>
      </c>
    </row>
    <row r="6" spans="1:16" s="7" customFormat="1" ht="15.75" customHeight="1" x14ac:dyDescent="0.3">
      <c r="A6" s="14" t="s">
        <v>10</v>
      </c>
      <c r="B6" s="40"/>
      <c r="C6" s="15">
        <f>'[1]Total Applications'!$M$4</f>
        <v>0</v>
      </c>
      <c r="D6" s="15">
        <f>SUM('[1]Total Applications'!$C$4:M4)</f>
        <v>98</v>
      </c>
      <c r="E6" s="16">
        <f>MAX('[1]Waiting Times 1st Cons'!$M$4)</f>
        <v>0</v>
      </c>
      <c r="F6" s="16">
        <f>'[1]Number Waiting Priority Apps'!$M$4</f>
        <v>0</v>
      </c>
      <c r="G6" s="16">
        <f>'[1]Numbers Waiting 1st Cons'!$M$4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Held'!$C$4:$M4)</f>
        <v>34</v>
      </c>
      <c r="K6" s="18">
        <f>'[1]Number of 2nd Cons Apps Held'!$M$4+'[1]Number of 2nd Cons Apps Held'!$M$5</f>
        <v>0</v>
      </c>
      <c r="L6" s="18">
        <f>SUM('[1]Number of Priority Apps Held'!$C$4:$M4)</f>
        <v>6</v>
      </c>
      <c r="M6" s="19">
        <f>SUM('[1]District Court Family'!$C4:$M4)+SUM('[1]District Court Family Appeals'!$C4:$M4)</f>
        <v>47</v>
      </c>
      <c r="N6" s="19">
        <f>SUM('[1]CC Jud Sep &amp; Div'!$C$4:$M4)</f>
        <v>0</v>
      </c>
      <c r="O6" s="132">
        <f>SUM([1]ADMCA!$C$4:M4)</f>
        <v>0</v>
      </c>
    </row>
    <row r="7" spans="1:16" s="7" customFormat="1" ht="15.75" customHeight="1" x14ac:dyDescent="0.3">
      <c r="A7" s="14" t="s">
        <v>46</v>
      </c>
      <c r="B7" s="40"/>
      <c r="C7" s="15">
        <f>'[1]Total Applications'!$M$5</f>
        <v>0</v>
      </c>
      <c r="D7" s="15">
        <f>SUM('[1]Total Applications'!$C5:M$5)</f>
        <v>133</v>
      </c>
      <c r="E7" s="16">
        <f>'[1]Waiting Times 1st Cons'!$M$5</f>
        <v>0</v>
      </c>
      <c r="F7" s="16">
        <f>'[1]Number Waiting Priority Apps'!$M$5</f>
        <v>0</v>
      </c>
      <c r="G7" s="16">
        <f>'[1]Numbers Waiting 1st Cons'!$M$5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Held'!$C5:$M5)</f>
        <v>36</v>
      </c>
      <c r="K7" s="18">
        <f>'[1]Number of 2nd Cons Apps Held'!$M$5</f>
        <v>0</v>
      </c>
      <c r="L7" s="18">
        <f>SUM('[1]Number of Priority Apps Held'!$C5:$M5)</f>
        <v>14</v>
      </c>
      <c r="M7" s="19">
        <f>SUM('[1]District Court Family'!$C5:$M5)+SUM('[1]District Court Family Appeals'!$C5:$M5)</f>
        <v>50</v>
      </c>
      <c r="N7" s="19">
        <f>SUM('[1]CC Jud Sep &amp; Div'!$C5:$M5)</f>
        <v>0</v>
      </c>
      <c r="O7" s="102">
        <f>SUM([1]ADMCA!$C5:M$5)</f>
        <v>40</v>
      </c>
    </row>
    <row r="8" spans="1:16" s="7" customFormat="1" ht="16.2" x14ac:dyDescent="0.3">
      <c r="A8" s="14" t="s">
        <v>11</v>
      </c>
      <c r="B8" s="40"/>
      <c r="C8" s="15">
        <f>'[1]Total Applications'!$M$6</f>
        <v>0</v>
      </c>
      <c r="D8" s="15">
        <f>SUM('[1]Total Applications'!$C$6:M6)</f>
        <v>16</v>
      </c>
      <c r="E8" s="16">
        <f>'[1]Waiting Times 1st Cons'!$M$6</f>
        <v>0</v>
      </c>
      <c r="F8" s="16">
        <f>'[1]Number Waiting Priority Apps'!$M$6</f>
        <v>0</v>
      </c>
      <c r="G8" s="16">
        <f>'[1]Numbers Waiting 1st Cons'!$M$6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Held'!$C6:$M6)</f>
        <v>4</v>
      </c>
      <c r="K8" s="18">
        <f>'[1]Number of 2nd Cons Apps Held'!$M$6</f>
        <v>0</v>
      </c>
      <c r="L8" s="18">
        <f>SUM('[1]Number of Priority Apps Held'!$C6:$M6)</f>
        <v>1</v>
      </c>
      <c r="M8" s="19">
        <f>SUM('[1]District Court Family'!$C6:$M6)+SUM('[1]District Court Family Appeals'!$C6:$M6)</f>
        <v>2</v>
      </c>
      <c r="N8" s="19">
        <f>SUM('[1]CC Jud Sep &amp; Div'!$C6:$M6)</f>
        <v>0</v>
      </c>
      <c r="O8" s="102">
        <f>SUM([1]ADMCA!$C6:M$6)</f>
        <v>0</v>
      </c>
    </row>
    <row r="9" spans="1:16" s="7" customFormat="1" ht="16.2" x14ac:dyDescent="0.3">
      <c r="A9" s="14" t="s">
        <v>12</v>
      </c>
      <c r="B9" s="40"/>
      <c r="C9" s="15">
        <f>'[1]Total Applications'!$M$7</f>
        <v>0</v>
      </c>
      <c r="D9" s="15">
        <f>SUM('[1]Total Applications'!$C$7:M7)</f>
        <v>78</v>
      </c>
      <c r="E9" s="16">
        <f>'[1]Waiting Times 1st Cons'!$M$7</f>
        <v>0</v>
      </c>
      <c r="F9" s="16">
        <f>'[1]Number Waiting Priority Apps'!$M$7</f>
        <v>0</v>
      </c>
      <c r="G9" s="16">
        <f>'[1]Numbers Waiting 1st Cons'!$M$7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Held'!$C7:$M7)</f>
        <v>52</v>
      </c>
      <c r="K9" s="18">
        <f>'[1]Number of 2nd Cons Apps Held'!$M$7</f>
        <v>0</v>
      </c>
      <c r="L9" s="18">
        <f>SUM('[1]Number of Priority Apps Held'!$C7:$M7)</f>
        <v>17</v>
      </c>
      <c r="M9" s="19">
        <f>SUM('[1]District Court Family'!$C7:$M7)+SUM('[1]District Court Family Appeals'!$C7:$M7)</f>
        <v>18</v>
      </c>
      <c r="N9" s="19">
        <f>SUM('[1]CC Jud Sep &amp; Div'!$C7:$M7)</f>
        <v>0</v>
      </c>
      <c r="O9" s="102">
        <f>SUM([1]ADMCA!$C$7:M7)</f>
        <v>14</v>
      </c>
    </row>
    <row r="10" spans="1:16" s="7" customFormat="1" ht="16.2" x14ac:dyDescent="0.3">
      <c r="A10" s="14" t="s">
        <v>13</v>
      </c>
      <c r="B10" s="40"/>
      <c r="C10" s="15">
        <f>'[1]Total Applications'!$M$8</f>
        <v>0</v>
      </c>
      <c r="D10" s="15">
        <f>SUM('[1]Total Applications'!$C$8:M8)</f>
        <v>46</v>
      </c>
      <c r="E10" s="16">
        <f>'[1]Waiting Times 1st Cons'!$M$8</f>
        <v>0</v>
      </c>
      <c r="F10" s="16">
        <f>'[1]Number Waiting Priority Apps'!$M$8</f>
        <v>0</v>
      </c>
      <c r="G10" s="16">
        <f>'[1]Numbers Waiting 1st Cons'!$M$8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Held'!$C8:$M8)</f>
        <v>9</v>
      </c>
      <c r="K10" s="18">
        <f>'[1]Number of 2nd Cons Apps Held'!$M$8</f>
        <v>0</v>
      </c>
      <c r="L10" s="18">
        <f>SUM('[1]Number of Priority Apps Held'!$C8:$M8)</f>
        <v>2</v>
      </c>
      <c r="M10" s="19">
        <f>SUM('[1]District Court Family'!$C8:$M8)+SUM('[1]District Court Family Appeals'!$C8:$M8)</f>
        <v>20</v>
      </c>
      <c r="N10" s="19">
        <f>SUM('[1]CC Jud Sep &amp; Div'!$C8:$M8)</f>
        <v>0</v>
      </c>
      <c r="O10" s="102">
        <f>SUM([1]ADMCA!$C$8:M8)</f>
        <v>0</v>
      </c>
    </row>
    <row r="11" spans="1:16" s="7" customFormat="1" ht="16.2" x14ac:dyDescent="0.3">
      <c r="A11" s="14" t="s">
        <v>14</v>
      </c>
      <c r="B11" s="40"/>
      <c r="C11" s="15">
        <f>'[1]Total Applications'!$M$10</f>
        <v>0</v>
      </c>
      <c r="D11" s="15">
        <f>SUM('[1]Total Applications'!$C$10:M10)</f>
        <v>42</v>
      </c>
      <c r="E11" s="16">
        <f>'[1]Waiting Times 1st Cons'!$M$10</f>
        <v>0</v>
      </c>
      <c r="F11" s="16">
        <f>'[1]Number Waiting Priority Apps'!$M$10</f>
        <v>0</v>
      </c>
      <c r="G11" s="16">
        <f>'[1]Numbers Waiting 1st Cons'!$M$10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Held'!$C$10:$M10)</f>
        <v>26</v>
      </c>
      <c r="K11" s="18">
        <f>'[1]Number of 2nd Cons Apps Held'!$M$10</f>
        <v>0</v>
      </c>
      <c r="L11" s="18">
        <f>SUM('[1]Number of Priority Apps Held'!$C$10:$M10)</f>
        <v>7</v>
      </c>
      <c r="M11" s="19">
        <f>SUM('[1]District Court Family'!$C10:$M10)+SUM('[1]District Court Family Appeals'!$C10:$M10)</f>
        <v>15</v>
      </c>
      <c r="N11" s="19">
        <f>SUM('[1]CC Jud Sep &amp; Div'!$C10:$M10)</f>
        <v>0</v>
      </c>
      <c r="O11" s="102">
        <f>SUM([1]ADMCA!$C$10:M10)</f>
        <v>0</v>
      </c>
    </row>
    <row r="12" spans="1:16" s="7" customFormat="1" ht="16.2" x14ac:dyDescent="0.3">
      <c r="A12" s="14" t="s">
        <v>15</v>
      </c>
      <c r="B12" s="40"/>
      <c r="C12" s="15">
        <f>'[1]Total Applications'!$M$11</f>
        <v>0</v>
      </c>
      <c r="D12" s="15">
        <f>SUM('[1]Total Applications'!$C$11:M11)</f>
        <v>371</v>
      </c>
      <c r="E12" s="16">
        <f>'[1]Waiting Times 1st Cons'!$M$11</f>
        <v>0</v>
      </c>
      <c r="F12" s="16">
        <f>'[1]Number Waiting Priority Apps'!$M$11</f>
        <v>0</v>
      </c>
      <c r="G12" s="16">
        <f>'[1]Numbers Waiting 1st Cons'!$M$11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Held'!$C11:$M11)</f>
        <v>175</v>
      </c>
      <c r="K12" s="18">
        <f>'[1]Number of 2nd Cons Apps Held'!$M$11</f>
        <v>0</v>
      </c>
      <c r="L12" s="18">
        <f>SUM('[1]Number of Priority Apps Held'!$C11:$M11)</f>
        <v>129</v>
      </c>
      <c r="M12" s="19">
        <f>SUM('[1]District Court Family'!$C11:$M11)+SUM('[1]District Court Family Appeals'!$C11:$M11)</f>
        <v>58</v>
      </c>
      <c r="N12" s="19">
        <f>SUM('[1]CC Jud Sep &amp; Div'!$C11:$M11)</f>
        <v>0</v>
      </c>
      <c r="O12" s="102">
        <f>SUM([1]ADMCA!$C$11:M11)</f>
        <v>1</v>
      </c>
    </row>
    <row r="13" spans="1:16" s="7" customFormat="1" ht="16.2" x14ac:dyDescent="0.3">
      <c r="A13" s="14" t="s">
        <v>16</v>
      </c>
      <c r="B13" s="40"/>
      <c r="C13" s="15">
        <f>'[1]Total Applications'!$M$12</f>
        <v>0</v>
      </c>
      <c r="D13" s="15">
        <f>SUM('[1]Total Applications'!$C$12:M12)</f>
        <v>177</v>
      </c>
      <c r="E13" s="16">
        <f>'[1]Waiting Times 1st Cons'!$M$12</f>
        <v>0</v>
      </c>
      <c r="F13" s="16">
        <f>'[1]Number Waiting Priority Apps'!$M$12</f>
        <v>0</v>
      </c>
      <c r="G13" s="16">
        <f>'[1]Numbers Waiting 1st Cons'!$M$12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Held'!$C12:$M12)</f>
        <v>79</v>
      </c>
      <c r="K13" s="18">
        <f>'[1]Number of 2nd Cons Apps Held'!$M$12</f>
        <v>0</v>
      </c>
      <c r="L13" s="18">
        <f>SUM('[1]Number of Priority Apps Held'!$C12:$M12)</f>
        <v>48</v>
      </c>
      <c r="M13" s="19">
        <f>SUM('[1]District Court Family'!$C12:$M12)+SUM('[1]District Court Family Appeals'!$C12:$M12)</f>
        <v>66</v>
      </c>
      <c r="N13" s="19">
        <f>SUM('[1]CC Jud Sep &amp; Div'!$C12:$M12)</f>
        <v>0</v>
      </c>
      <c r="O13" s="102">
        <f>SUM([1]ADMCA!$C$12:M12)</f>
        <v>11</v>
      </c>
    </row>
    <row r="14" spans="1:16" s="7" customFormat="1" ht="16.2" x14ac:dyDescent="0.3">
      <c r="A14" s="14" t="s">
        <v>17</v>
      </c>
      <c r="B14" s="40"/>
      <c r="C14" s="15">
        <f>'[1]Total Applications'!$M$14</f>
        <v>0</v>
      </c>
      <c r="D14" s="15">
        <f>SUM('[1]Total Applications'!$C$14:M14)</f>
        <v>103</v>
      </c>
      <c r="E14" s="16">
        <f>'[1]Waiting Times 1st Cons'!$M$14</f>
        <v>0</v>
      </c>
      <c r="F14" s="16">
        <f>'[1]Number Waiting Priority Apps'!$M$14</f>
        <v>0</v>
      </c>
      <c r="G14" s="16">
        <f>'[1]Numbers Waiting 1st Cons'!$M$14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Held'!$C14:$M14)</f>
        <v>42</v>
      </c>
      <c r="K14" s="18">
        <f>'[1]Number of 2nd Cons Apps Held'!$M$14</f>
        <v>0</v>
      </c>
      <c r="L14" s="18">
        <f>SUM('[1]Number of Priority Apps Held'!$C14:$M14)</f>
        <v>17</v>
      </c>
      <c r="M14" s="19">
        <f>SUM('[1]District Court Family'!$C14:$M14)+SUM('[1]District Court Family Appeals'!$C14:$M14)</f>
        <v>42</v>
      </c>
      <c r="N14" s="19">
        <f>SUM('[1]CC Jud Sep &amp; Div'!$C14:$M14)</f>
        <v>0</v>
      </c>
      <c r="O14" s="102">
        <f>SUM([1]ADMCA!$C$14:M14)</f>
        <v>1</v>
      </c>
    </row>
    <row r="15" spans="1:16" s="7" customFormat="1" ht="16.2" x14ac:dyDescent="0.3">
      <c r="A15" s="14" t="s">
        <v>18</v>
      </c>
      <c r="B15" s="40"/>
      <c r="C15" s="15">
        <f>'[1]Total Applications'!$M$15</f>
        <v>0</v>
      </c>
      <c r="D15" s="15">
        <f>SUM('[1]Total Applications'!$C$15:M15)</f>
        <v>115</v>
      </c>
      <c r="E15" s="16">
        <f>'[1]Waiting Times 1st Cons'!$M$15</f>
        <v>0</v>
      </c>
      <c r="F15" s="16">
        <f>'[1]Number Waiting Priority Apps'!$M$15</f>
        <v>0</v>
      </c>
      <c r="G15" s="16">
        <f>'[1]Numbers Waiting 1st Cons'!$M$15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Held'!$C15:$M15)</f>
        <v>42</v>
      </c>
      <c r="K15" s="18">
        <f>'[1]Number of 2nd Cons Apps Held'!$M$15</f>
        <v>0</v>
      </c>
      <c r="L15" s="18">
        <f>SUM('[1]Number of Priority Apps Held'!$C15:$M15)</f>
        <v>11</v>
      </c>
      <c r="M15" s="19">
        <f>SUM('[1]District Court Family'!$C15:$M15)+SUM('[1]District Court Family Appeals'!$C15:$M15)</f>
        <v>41</v>
      </c>
      <c r="N15" s="19">
        <f>SUM('[1]CC Jud Sep &amp; Div'!$C15:$M15)</f>
        <v>0</v>
      </c>
      <c r="O15" s="102">
        <f>SUM([1]ADMCA!$C$15:M15)</f>
        <v>21</v>
      </c>
    </row>
    <row r="16" spans="1:16" s="7" customFormat="1" ht="16.2" x14ac:dyDescent="0.3">
      <c r="A16" s="14" t="s">
        <v>19</v>
      </c>
      <c r="B16" s="40"/>
      <c r="C16" s="15">
        <f>'[1]Total Applications'!$M$16</f>
        <v>0</v>
      </c>
      <c r="D16" s="15">
        <f>SUM('[1]Total Applications'!$C$16:M16)</f>
        <v>109</v>
      </c>
      <c r="E16" s="16">
        <f>'[1]Waiting Times 1st Cons'!$M$16</f>
        <v>0</v>
      </c>
      <c r="F16" s="16">
        <f>'[1]Number Waiting Priority Apps'!$M$16</f>
        <v>0</v>
      </c>
      <c r="G16" s="16">
        <f>'[1]Numbers Waiting 1st Cons'!$M$16</f>
        <v>0</v>
      </c>
      <c r="H16" s="17">
        <f>'[1]Waiting Times 2nd Cons'!$F16</f>
        <v>0</v>
      </c>
      <c r="I16" s="17">
        <f>'[1]Numbers Waiting 2nd Cons'!$F16</f>
        <v>0</v>
      </c>
      <c r="J16" s="18">
        <f>SUM('[1]Number of 1st Cons Apps Held'!$C16:$M16)</f>
        <v>56</v>
      </c>
      <c r="K16" s="18">
        <f>'[1]Number of 2nd Cons Apps Held'!$M$16</f>
        <v>0</v>
      </c>
      <c r="L16" s="18">
        <f>SUM('[1]Number of Priority Apps Held'!$C16:$M16)</f>
        <v>15</v>
      </c>
      <c r="M16" s="19">
        <f>SUM('[1]District Court Family'!$C16:$M16)+SUM('[1]District Court Family Appeals'!$C16:$M16)</f>
        <v>44</v>
      </c>
      <c r="N16" s="19">
        <f>SUM('[1]CC Jud Sep &amp; Div'!$C16:$M16)</f>
        <v>0</v>
      </c>
      <c r="O16" s="102">
        <f>SUM([1]ADMCA!$C$16:M16)</f>
        <v>1</v>
      </c>
    </row>
    <row r="17" spans="1:15" s="7" customFormat="1" ht="15.75" customHeight="1" x14ac:dyDescent="0.3">
      <c r="A17" s="14" t="s">
        <v>20</v>
      </c>
      <c r="B17" s="40"/>
      <c r="C17" s="15">
        <f>'[1]Total Applications'!$M$17</f>
        <v>0</v>
      </c>
      <c r="D17" s="15">
        <f>SUM('[1]Total Applications'!$C$17:M17)</f>
        <v>283</v>
      </c>
      <c r="E17" s="16">
        <f>'[1]Waiting Times 1st Cons'!$M$17</f>
        <v>0</v>
      </c>
      <c r="F17" s="16">
        <f>'[1]Number Waiting Priority Apps'!$M$17</f>
        <v>0</v>
      </c>
      <c r="G17" s="16">
        <f>'[1]Numbers Waiting 1st Cons'!$M$17</f>
        <v>0</v>
      </c>
      <c r="H17" s="17">
        <f>'[1]Waiting Times 2nd Cons'!$F17</f>
        <v>0</v>
      </c>
      <c r="I17" s="17">
        <f>'[1]Numbers Waiting 2nd Cons'!$F17</f>
        <v>0</v>
      </c>
      <c r="J17" s="18">
        <f>SUM('[1]Number of 1st Cons Apps Held'!$C17:$M17)</f>
        <v>279</v>
      </c>
      <c r="K17" s="18">
        <f>'[1]Number of 2nd Cons Apps Held'!$M$17</f>
        <v>0</v>
      </c>
      <c r="L17" s="18">
        <f>SUM('[1]Number of Priority Apps Held'!$C17:$M17)</f>
        <v>268</v>
      </c>
      <c r="M17" s="19">
        <f>SUM('[1]District Court Family'!$C17:$M17)+SUM('[1]District Court Family Appeals'!$C17:$M17)</f>
        <v>17</v>
      </c>
      <c r="N17" s="19">
        <f>SUM('[1]CC Jud Sep &amp; Div'!$C17:$M17)</f>
        <v>0</v>
      </c>
      <c r="O17" s="131">
        <f>SUM([1]ADMCA!$C$17:M17)</f>
        <v>0</v>
      </c>
    </row>
    <row r="18" spans="1:15" s="7" customFormat="1" ht="16.2" x14ac:dyDescent="0.3">
      <c r="A18" s="14" t="s">
        <v>21</v>
      </c>
      <c r="B18" s="40"/>
      <c r="C18" s="15">
        <f>'[1]Total Applications'!$M$18</f>
        <v>0</v>
      </c>
      <c r="D18" s="15">
        <f>SUM('[1]Total Applications'!$C$18:M18)</f>
        <v>88</v>
      </c>
      <c r="E18" s="16">
        <f>'[1]Waiting Times 1st Cons'!$M$18</f>
        <v>0</v>
      </c>
      <c r="F18" s="16">
        <f>'[1]Number Waiting Priority Apps'!$M$18</f>
        <v>0</v>
      </c>
      <c r="G18" s="16">
        <f>'[1]Numbers Waiting 1st Cons'!$M$18</f>
        <v>0</v>
      </c>
      <c r="H18" s="17">
        <f>'[1]Waiting Times 2nd Cons'!$F18</f>
        <v>0</v>
      </c>
      <c r="I18" s="17">
        <f>'[1]Numbers Waiting 2nd Cons'!$F18</f>
        <v>0</v>
      </c>
      <c r="J18" s="18">
        <f>SUM('[1]Number of 1st Cons Apps Held'!$C18:$M18)</f>
        <v>57</v>
      </c>
      <c r="K18" s="18">
        <f>'[1]Number of 2nd Cons Apps Held'!$M$18</f>
        <v>0</v>
      </c>
      <c r="L18" s="18">
        <f>SUM('[1]Number of Priority Apps Held'!$C18:$M18)</f>
        <v>7</v>
      </c>
      <c r="M18" s="19">
        <f>SUM('[1]District Court Family'!$C18:$M18)+SUM('[1]District Court Family Appeals'!$C18:$M18)</f>
        <v>17</v>
      </c>
      <c r="N18" s="19">
        <f>SUM('[1]CC Jud Sep &amp; Div'!$C18:$M18)</f>
        <v>1</v>
      </c>
      <c r="O18" s="104">
        <f>SUM([1]ADMCA!$C$18:M18)</f>
        <v>0</v>
      </c>
    </row>
    <row r="19" spans="1:15" s="7" customFormat="1" ht="16.2" x14ac:dyDescent="0.3">
      <c r="A19" s="14" t="s">
        <v>22</v>
      </c>
      <c r="B19" s="40"/>
      <c r="C19" s="15">
        <f>'[1]Total Applications'!$M$19+'[1]Total Applications'!$M$20</f>
        <v>0</v>
      </c>
      <c r="D19" s="15">
        <f>SUM('[1]Total Applications'!$C$19:M20)</f>
        <v>138</v>
      </c>
      <c r="E19" s="16">
        <f>MAX('[1]Waiting Times 1st Cons'!$M$19:$M$20)</f>
        <v>0</v>
      </c>
      <c r="F19" s="16">
        <f>'[1]Number Waiting Priority Apps'!$M$19+'[1]Number Waiting Priority Apps'!$M$20</f>
        <v>0</v>
      </c>
      <c r="G19" s="16">
        <f>'[1]Numbers Waiting 1st Cons'!$M$19+'[1]Numbers Waiting 1st Cons'!$M$20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Held'!$C$19:$M20)</f>
        <v>41</v>
      </c>
      <c r="K19" s="18">
        <f>'[1]Number of 2nd Cons Apps Held'!$M$20+'[1]Number of 2nd Cons Apps Held'!$M$21</f>
        <v>0</v>
      </c>
      <c r="L19" s="18">
        <f>SUM('[1]Number of Priority Apps Held'!$C$19:$M20)</f>
        <v>16</v>
      </c>
      <c r="M19" s="19">
        <f>SUM('[1]District Court Family'!$C$19:$M20)+SUM('[1]District Court Family Appeals'!$C$19:$M20)</f>
        <v>63</v>
      </c>
      <c r="N19" s="19">
        <f>SUM('[1]CC Jud Sep &amp; Div'!$C$19:$M20)</f>
        <v>0</v>
      </c>
      <c r="O19" s="131">
        <f>SUM([1]ADMCA!$C$19:M20)</f>
        <v>15</v>
      </c>
    </row>
    <row r="20" spans="1:15" s="7" customFormat="1" ht="16.2" x14ac:dyDescent="0.3">
      <c r="A20" s="14" t="s">
        <v>23</v>
      </c>
      <c r="B20" s="40"/>
      <c r="C20" s="15">
        <f>'[1]Total Applications'!$M$21</f>
        <v>0</v>
      </c>
      <c r="D20" s="15">
        <f>SUM('[1]Total Applications'!$C$21:M21)</f>
        <v>146</v>
      </c>
      <c r="E20" s="16">
        <f>'[1]Waiting Times 1st Cons'!$M$21</f>
        <v>0</v>
      </c>
      <c r="F20" s="16">
        <f>'[1]Number Waiting Priority Apps'!$M$21</f>
        <v>0</v>
      </c>
      <c r="G20" s="16">
        <f>'[1]Numbers Waiting 1st Cons'!$M$21</f>
        <v>0</v>
      </c>
      <c r="H20" s="17">
        <f>'[1]Waiting Times 2nd Cons'!$F21</f>
        <v>0</v>
      </c>
      <c r="I20" s="17">
        <f>'[1]Numbers Waiting 2nd Cons'!$F21</f>
        <v>0</v>
      </c>
      <c r="J20" s="18">
        <f>SUM('[1]Number of 1st Cons Apps Held'!$C21:$M21)</f>
        <v>46</v>
      </c>
      <c r="K20" s="18">
        <f>'[1]Number of 2nd Cons Apps Held'!$M$21</f>
        <v>0</v>
      </c>
      <c r="L20" s="18">
        <f>SUM('[1]Number of Priority Apps Held'!$C21:$M21)</f>
        <v>13</v>
      </c>
      <c r="M20" s="19">
        <f>SUM('[1]District Court Family'!$C21:$M21)+SUM('[1]District Court Family Appeals'!$C21:$M21)</f>
        <v>42</v>
      </c>
      <c r="N20" s="19">
        <f>SUM('[1]CC Jud Sep &amp; Div'!$C21:$M21)</f>
        <v>2</v>
      </c>
      <c r="O20" s="131">
        <f>SUM([1]ADMCA!$C$21:M21)</f>
        <v>13</v>
      </c>
    </row>
    <row r="21" spans="1:15" s="7" customFormat="1" ht="16.2" x14ac:dyDescent="0.3">
      <c r="A21" s="14" t="s">
        <v>24</v>
      </c>
      <c r="B21" s="40"/>
      <c r="C21" s="15">
        <f>'[1]Total Applications'!$M$22</f>
        <v>0</v>
      </c>
      <c r="D21" s="15">
        <f>SUM('[1]Total Applications'!$C$22:M22)</f>
        <v>252</v>
      </c>
      <c r="E21" s="16">
        <f>'[1]Waiting Times 1st Cons'!$M$22</f>
        <v>0</v>
      </c>
      <c r="F21" s="16">
        <f>'[1]Number Waiting Priority Apps'!$M$22</f>
        <v>0</v>
      </c>
      <c r="G21" s="16">
        <f>'[1]Numbers Waiting 1st Cons'!$M$22</f>
        <v>0</v>
      </c>
      <c r="H21" s="17">
        <f>'[1]Waiting Times 2nd Cons'!$F22</f>
        <v>0</v>
      </c>
      <c r="I21" s="17">
        <f>'[1]Numbers Waiting 2nd Cons'!$F22</f>
        <v>0</v>
      </c>
      <c r="J21" s="18">
        <f>SUM('[1]Number of 1st Cons Apps Held'!$C22:$M22)</f>
        <v>72</v>
      </c>
      <c r="K21" s="18">
        <f>'[1]Number of 2nd Cons Apps Held'!$M$22</f>
        <v>0</v>
      </c>
      <c r="L21" s="18">
        <f>SUM('[1]Number of Priority Apps Held'!$C22:$M22)</f>
        <v>24</v>
      </c>
      <c r="M21" s="19">
        <f>SUM('[1]District Court Family'!$C22:$M22)+SUM('[1]District Court Family Appeals'!$C22:$M22)</f>
        <v>124</v>
      </c>
      <c r="N21" s="19">
        <f>SUM('[1]CC Jud Sep &amp; Div'!$C22:$M22)</f>
        <v>3</v>
      </c>
      <c r="O21" s="131">
        <f>SUM([1]ADMCA!$C$22:M22)</f>
        <v>24</v>
      </c>
    </row>
    <row r="22" spans="1:15" s="7" customFormat="1" ht="16.2" x14ac:dyDescent="0.3">
      <c r="A22" s="14" t="s">
        <v>25</v>
      </c>
      <c r="B22" s="40"/>
      <c r="C22" s="15">
        <f>'[1]Total Applications'!$M$23</f>
        <v>0</v>
      </c>
      <c r="D22" s="15">
        <f>SUM('[1]Total Applications'!$C$23:M23)</f>
        <v>119</v>
      </c>
      <c r="E22" s="16">
        <f>'[1]Waiting Times 1st Cons'!$M$23</f>
        <v>0</v>
      </c>
      <c r="F22" s="16">
        <f>'[1]Number Waiting Priority Apps'!$M$23</f>
        <v>0</v>
      </c>
      <c r="G22" s="16">
        <f>'[1]Numbers Waiting 1st Cons'!$M$23</f>
        <v>0</v>
      </c>
      <c r="H22" s="17">
        <f>'[1]Waiting Times 2nd Cons'!$F23</f>
        <v>0</v>
      </c>
      <c r="I22" s="17">
        <f>'[1]Numbers Waiting 2nd Cons'!$F23</f>
        <v>0</v>
      </c>
      <c r="J22" s="18">
        <f>SUM('[1]Number of 1st Cons Apps Held'!$C23:$M23)</f>
        <v>33</v>
      </c>
      <c r="K22" s="18">
        <f>'[1]Number of 2nd Cons Apps Held'!$M$23</f>
        <v>0</v>
      </c>
      <c r="L22" s="18">
        <f>SUM('[1]Number of Priority Apps Held'!$C23:$M23)</f>
        <v>17</v>
      </c>
      <c r="M22" s="19">
        <f>SUM('[1]District Court Family'!$C23:$M23)+SUM('[1]District Court Family Appeals'!$C23:$M23)</f>
        <v>65</v>
      </c>
      <c r="N22" s="19">
        <f>SUM('[1]CC Jud Sep &amp; Div'!$C23:$M23)</f>
        <v>0</v>
      </c>
      <c r="O22" s="131">
        <f>SUM([1]ADMCA!$C$23:M23)</f>
        <v>0</v>
      </c>
    </row>
    <row r="23" spans="1:15" s="7" customFormat="1" ht="30" x14ac:dyDescent="0.3">
      <c r="A23" s="14" t="s">
        <v>60</v>
      </c>
      <c r="B23" s="40"/>
      <c r="C23" s="82">
        <f>'[1]Total Applications'!$M$24</f>
        <v>0</v>
      </c>
      <c r="D23" s="82">
        <f>SUM('[1]Total Applications'!$C$24:M24)</f>
        <v>157</v>
      </c>
      <c r="E23" s="83">
        <f>'[1]Waiting Times 1st Cons'!$M$24</f>
        <v>0</v>
      </c>
      <c r="F23" s="83">
        <f>'[1]Number Waiting Priority Apps'!$M$24</f>
        <v>0</v>
      </c>
      <c r="G23" s="83">
        <f>'[1]Numbers Waiting 1st Cons'!$M$24</f>
        <v>0</v>
      </c>
      <c r="H23" s="89"/>
      <c r="I23" s="89"/>
      <c r="J23" s="86">
        <f>SUM('[1]Number of 1st Cons Apps Held'!$C24:$M24)</f>
        <v>41</v>
      </c>
      <c r="K23" s="86">
        <f>'[1]Number of 2nd Cons Apps Held'!$M$25</f>
        <v>0</v>
      </c>
      <c r="L23" s="86">
        <f>SUM('[1]Number of Priority Apps Held'!$C24:$M24)</f>
        <v>39</v>
      </c>
      <c r="M23" s="88">
        <f>SUM('[1]District Court Family'!$C24:$M24)+SUM('[1]District Court Family Appeals'!$C24:$M24)</f>
        <v>1</v>
      </c>
      <c r="N23" s="88">
        <f>SUM('[1]CC Jud Sep &amp; Div'!$C24:$M24)</f>
        <v>0</v>
      </c>
      <c r="O23" s="107">
        <f>SUM([1]ADMCA!$C$24:M24)</f>
        <v>89</v>
      </c>
    </row>
    <row r="24" spans="1:15" s="7" customFormat="1" ht="16.2" x14ac:dyDescent="0.3">
      <c r="A24" s="14" t="s">
        <v>26</v>
      </c>
      <c r="B24" s="40"/>
      <c r="C24" s="15">
        <f>'[1]Total Applications'!$M$25+'[1]Total Applications'!$M$26</f>
        <v>0</v>
      </c>
      <c r="D24" s="15">
        <f>SUM('[1]Total Applications'!$C$25:M26)</f>
        <v>74</v>
      </c>
      <c r="E24" s="16">
        <f>MAX('[1]Waiting Times 1st Cons'!$M$25:$M$26)</f>
        <v>0</v>
      </c>
      <c r="F24" s="16">
        <f>'[1]Number Waiting Priority Apps'!$M$25+'[1]Number Waiting Priority Apps'!$M$26</f>
        <v>0</v>
      </c>
      <c r="G24" s="16">
        <f>'[1]Numbers Waiting 1st Cons'!$M$25+'[1]Numbers Waiting 1st Cons'!$M$26</f>
        <v>0</v>
      </c>
      <c r="H24" s="17">
        <f>MAX('[1]Waiting Times 2nd Cons'!$F25:F25)</f>
        <v>0</v>
      </c>
      <c r="I24" s="17">
        <f>SUM('[1]Numbers Waiting 2nd Cons'!$F25:F25)</f>
        <v>0</v>
      </c>
      <c r="J24" s="18">
        <f>SUM('[1]Number of 1st Cons Apps Held'!$C$25:$M26)</f>
        <v>18</v>
      </c>
      <c r="K24" s="18">
        <f>'[1]Number of 2nd Cons Apps Held'!$M$25+'[1]Number of 2nd Cons Apps Held'!$M$26</f>
        <v>0</v>
      </c>
      <c r="L24" s="18">
        <f>SUM('[1]Number of Priority Apps Held'!$C$25:$M26)</f>
        <v>7</v>
      </c>
      <c r="M24" s="19">
        <f>SUM('[1]District Court Family Appeals'!$C$25:$M26)+SUM('[1]District Court Family'!$C$25:$M26)</f>
        <v>41</v>
      </c>
      <c r="N24" s="19">
        <f>SUM('[1]CC Jud Sep &amp; Div'!$C$25:$M26)</f>
        <v>0</v>
      </c>
      <c r="O24" s="131">
        <f>SUM([1]ADMCA!$C$25:M26)</f>
        <v>0</v>
      </c>
    </row>
    <row r="25" spans="1:15" s="7" customFormat="1" ht="16.2" x14ac:dyDescent="0.3">
      <c r="A25" s="14" t="s">
        <v>27</v>
      </c>
      <c r="B25" s="40"/>
      <c r="C25" s="15">
        <f>'[1]Total Applications'!$M$28</f>
        <v>0</v>
      </c>
      <c r="D25" s="15">
        <f>SUM('[1]Total Applications'!$C$28:M28)</f>
        <v>147</v>
      </c>
      <c r="E25" s="16">
        <f>'[1]Waiting Times 1st Cons'!$M$28</f>
        <v>0</v>
      </c>
      <c r="F25" s="16">
        <f>'[1]Number Waiting Priority Apps'!$M$28</f>
        <v>0</v>
      </c>
      <c r="G25" s="16">
        <f>'[1]Numbers Waiting 1st Cons'!$M$28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Held'!$C28:$M28)</f>
        <v>38</v>
      </c>
      <c r="K25" s="18">
        <f>'[1]Number of 2nd Cons Apps Held'!$M$28</f>
        <v>0</v>
      </c>
      <c r="L25" s="18">
        <f>SUM('[1]Number of Priority Apps Held'!$C28:$M28)</f>
        <v>6</v>
      </c>
      <c r="M25" s="19">
        <f>SUM('[1]District Court Family'!$C28:$M28)+SUM('[1]District Court Family Appeals'!$C28:$M28)</f>
        <v>76</v>
      </c>
      <c r="N25" s="19">
        <f>SUM('[1]CC Jud Sep &amp; Div'!$C28:$M28)</f>
        <v>0</v>
      </c>
      <c r="O25" s="131">
        <f>SUM([1]ADMCA!$C$28:M28)</f>
        <v>0</v>
      </c>
    </row>
    <row r="26" spans="1:15" s="7" customFormat="1" ht="16.2" x14ac:dyDescent="0.3">
      <c r="A26" s="14" t="s">
        <v>28</v>
      </c>
      <c r="B26" s="40"/>
      <c r="C26" s="15">
        <f>'[1]Total Applications'!$M$29</f>
        <v>0</v>
      </c>
      <c r="D26" s="15">
        <f>SUM('[1]Total Applications'!$C$29:M29)</f>
        <v>108</v>
      </c>
      <c r="E26" s="16">
        <f>'[1]Waiting Times 1st Cons'!$M$29</f>
        <v>0</v>
      </c>
      <c r="F26" s="16">
        <f>'[1]Number Waiting Priority Apps'!$M$29</f>
        <v>0</v>
      </c>
      <c r="G26" s="16">
        <f>'[1]Numbers Waiting 1st Cons'!$M$29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Held'!$C29:$M29)</f>
        <v>43</v>
      </c>
      <c r="K26" s="18">
        <f>'[1]Number of 2nd Cons Apps Held'!$M$29</f>
        <v>0</v>
      </c>
      <c r="L26" s="18">
        <f>SUM('[1]Number of Priority Apps Held'!$C29:$M29)</f>
        <v>10</v>
      </c>
      <c r="M26" s="19">
        <f>SUM('[1]District Court Family'!$C29:$M29)+SUM('[1]District Court Family Appeals'!$C29:$M29)</f>
        <v>43</v>
      </c>
      <c r="N26" s="19">
        <f>SUM('[1]CC Jud Sep &amp; Div'!$C29:$M29)</f>
        <v>0</v>
      </c>
      <c r="O26" s="104">
        <f>SUM([1]ADMCA!$C$29:M29)</f>
        <v>2</v>
      </c>
    </row>
    <row r="27" spans="1:15" s="7" customFormat="1" ht="16.2" x14ac:dyDescent="0.3">
      <c r="A27" s="14" t="s">
        <v>29</v>
      </c>
      <c r="B27" s="40"/>
      <c r="C27" s="15">
        <f>'[1]Total Applications'!$M$30</f>
        <v>0</v>
      </c>
      <c r="D27" s="15">
        <f>SUM('[1]Total Applications'!$C$30:M30)</f>
        <v>64</v>
      </c>
      <c r="E27" s="16">
        <f>'[1]Waiting Times 1st Cons'!$M$30</f>
        <v>0</v>
      </c>
      <c r="F27" s="16">
        <f>'[1]Number Waiting Priority Apps'!$M$30</f>
        <v>0</v>
      </c>
      <c r="G27" s="16">
        <f>'[1]Numbers Waiting 1st Cons'!$M$30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Held'!$C30:$M30)</f>
        <v>16</v>
      </c>
      <c r="K27" s="18">
        <f>'[1]Number of 2nd Cons Apps Held'!$M$30</f>
        <v>0</v>
      </c>
      <c r="L27" s="18">
        <f>SUM('[1]Number of Priority Apps Held'!$C30:$M30)</f>
        <v>0</v>
      </c>
      <c r="M27" s="19">
        <f>SUM('[1]District Court Family'!$C30:$M30)+SUM('[1]District Court Family Appeals'!$C30:$M30)</f>
        <v>38</v>
      </c>
      <c r="N27" s="19">
        <f>SUM('[1]CC Jud Sep &amp; Div'!$C30:$M30)</f>
        <v>0</v>
      </c>
      <c r="O27" s="131">
        <f>SUM([1]ADMCA!$C$30:M30)</f>
        <v>9</v>
      </c>
    </row>
    <row r="28" spans="1:15" s="7" customFormat="1" ht="16.2" x14ac:dyDescent="0.3">
      <c r="A28" s="14" t="s">
        <v>30</v>
      </c>
      <c r="B28" s="40"/>
      <c r="C28" s="15">
        <f>'[1]Total Applications'!$M$31</f>
        <v>0</v>
      </c>
      <c r="D28" s="15">
        <f>SUM('[1]Total Applications'!$C$31:M31)</f>
        <v>71</v>
      </c>
      <c r="E28" s="16">
        <f>'[1]Waiting Times 1st Cons'!$M$31</f>
        <v>0</v>
      </c>
      <c r="F28" s="16">
        <f>'[1]Number Waiting Priority Apps'!$M$31</f>
        <v>0</v>
      </c>
      <c r="G28" s="16">
        <f>'[1]Numbers Waiting 1st Cons'!$M$31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Held'!$C31:$M31)</f>
        <v>15</v>
      </c>
      <c r="K28" s="18">
        <f>'[1]Number of 2nd Cons Apps Held'!$M$31</f>
        <v>0</v>
      </c>
      <c r="L28" s="18">
        <f>SUM('[1]Number of Priority Apps Held'!$C31:$M31)</f>
        <v>7</v>
      </c>
      <c r="M28" s="19">
        <f>SUM('[1]District Court Family'!$C31:$M31)+SUM('[1]District Court Family Appeals'!$C31:$M31)</f>
        <v>33</v>
      </c>
      <c r="N28" s="19">
        <f>SUM('[1]CC Jud Sep &amp; Div'!$C31:$M31)</f>
        <v>2</v>
      </c>
      <c r="O28" s="132">
        <f>SUM([1]ADMCA!$C$31:M31)</f>
        <v>4</v>
      </c>
    </row>
    <row r="29" spans="1:15" s="7" customFormat="1" ht="16.2" x14ac:dyDescent="0.3">
      <c r="A29" s="14" t="s">
        <v>31</v>
      </c>
      <c r="B29" s="40"/>
      <c r="C29" s="15">
        <f>'[1]Total Applications'!$M$32</f>
        <v>0</v>
      </c>
      <c r="D29" s="15">
        <f>SUM('[1]Total Applications'!$C$32:M32)</f>
        <v>65</v>
      </c>
      <c r="E29" s="16">
        <f>'[1]Waiting Times 1st Cons'!$M$32</f>
        <v>0</v>
      </c>
      <c r="F29" s="16">
        <f>'[1]Number Waiting Priority Apps'!$M$32</f>
        <v>0</v>
      </c>
      <c r="G29" s="16">
        <f>'[1]Numbers Waiting 1st Cons'!$M$32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Held'!$C32:$M32)</f>
        <v>46</v>
      </c>
      <c r="K29" s="18">
        <f>'[1]Number of 2nd Cons Apps Held'!$M$32</f>
        <v>0</v>
      </c>
      <c r="L29" s="18">
        <f>SUM('[1]Number of Priority Apps Held'!$C32:$M32)</f>
        <v>23</v>
      </c>
      <c r="M29" s="19">
        <f>SUM('[1]District Court Family'!$C32:$M32)+SUM('[1]District Court Family Appeals'!$C32:$M32)</f>
        <v>10</v>
      </c>
      <c r="N29" s="19">
        <f>SUM('[1]CC Jud Sep &amp; Div'!$C32:$M32)</f>
        <v>8</v>
      </c>
      <c r="O29" s="132">
        <f>SUM([1]ADMCA!$C$32:M32)</f>
        <v>0</v>
      </c>
    </row>
    <row r="30" spans="1:15" s="7" customFormat="1" ht="16.2" x14ac:dyDescent="0.3">
      <c r="A30" s="14" t="s">
        <v>32</v>
      </c>
      <c r="B30" s="40"/>
      <c r="C30" s="15">
        <f>'[1]Total Applications'!$M$33+'[1]Total Applications'!$M$34</f>
        <v>0</v>
      </c>
      <c r="D30" s="15">
        <f>SUM('[1]Total Applications'!$C$33:M34)</f>
        <v>2080</v>
      </c>
      <c r="E30" s="16">
        <f>'[1]Waiting Times 1st Cons'!$M$33</f>
        <v>0</v>
      </c>
      <c r="F30" s="16">
        <f>'[1]Number Waiting Priority Apps'!$M$33</f>
        <v>0</v>
      </c>
      <c r="G30" s="16">
        <f>'[1]Numbers Waiting 1st Cons'!$M$33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Held'!$C33:M34)</f>
        <v>213</v>
      </c>
      <c r="K30" s="18">
        <f>'[1]Number of 2nd Cons Apps Held'!$M$33+'[1]Number of 2nd Cons Apps Held'!$M$34</f>
        <v>0</v>
      </c>
      <c r="L30" s="18">
        <f>SUM('[1]Number of Priority Apps Held'!$C33:$M34)</f>
        <v>184</v>
      </c>
      <c r="M30" s="19">
        <f>SUM('[1]District Court Family Appeals'!$C$33:$M33)+SUM('[1]District Court Family'!$C33:$M33)</f>
        <v>20</v>
      </c>
      <c r="N30" s="19">
        <f>SUM('[1]CC Jud Sep &amp; Div'!$C33:$M33)</f>
        <v>0</v>
      </c>
      <c r="O30" s="104">
        <f>SUM([1]ADMCA!$C$33:M33)</f>
        <v>4</v>
      </c>
    </row>
    <row r="31" spans="1:15" s="7" customFormat="1" ht="16.2" x14ac:dyDescent="0.3">
      <c r="A31" s="14" t="s">
        <v>33</v>
      </c>
      <c r="B31" s="40"/>
      <c r="C31" s="15">
        <f>'[1]Total Applications'!$M$35</f>
        <v>0</v>
      </c>
      <c r="D31" s="15">
        <f>SUM('[1]Total Applications'!$C$36:M36)</f>
        <v>179</v>
      </c>
      <c r="E31" s="16">
        <f>'[1]Waiting Times 1st Cons'!$M$36</f>
        <v>0</v>
      </c>
      <c r="F31" s="16">
        <f>'[1]Number Waiting Priority Apps'!$M$36</f>
        <v>0</v>
      </c>
      <c r="G31" s="16">
        <f>'[1]Numbers Waiting 1st Cons'!$M$36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Held'!$C36:$M36)</f>
        <v>60</v>
      </c>
      <c r="K31" s="18">
        <f>'[1]Number of 2nd Cons Apps Held'!$M$36</f>
        <v>0</v>
      </c>
      <c r="L31" s="18">
        <f>SUM('[1]Number of Priority Apps Held'!$C36:$M36)</f>
        <v>23</v>
      </c>
      <c r="M31" s="19">
        <f>SUM('[1]District Court Family'!$C36:$M36)+SUM('[1]District Court Family Appeals'!$C36:$M36)</f>
        <v>78</v>
      </c>
      <c r="N31" s="19">
        <f>SUM('[1]CC Jud Sep &amp; Div'!$C36:$M36)</f>
        <v>0</v>
      </c>
      <c r="O31" s="131">
        <f>SUM([1]ADMCA!$C$36:M36)</f>
        <v>0</v>
      </c>
    </row>
    <row r="32" spans="1:15" s="7" customFormat="1" ht="16.2" x14ac:dyDescent="0.3">
      <c r="A32" s="14" t="s">
        <v>34</v>
      </c>
      <c r="B32" s="40"/>
      <c r="C32" s="15">
        <f>'[1]Total Applications'!$M$36</f>
        <v>0</v>
      </c>
      <c r="D32" s="15">
        <f>SUM('[1]Total Applications'!$C$36:M36)</f>
        <v>179</v>
      </c>
      <c r="E32" s="16">
        <f>'[1]Waiting Times 1st Cons'!$M$36</f>
        <v>0</v>
      </c>
      <c r="F32" s="16">
        <f>'[1]Number Waiting Priority Apps'!$M$36</f>
        <v>0</v>
      </c>
      <c r="G32" s="16">
        <f>'[1]Numbers Waiting 1st Cons'!$M$36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Held'!$C36:$M36)</f>
        <v>60</v>
      </c>
      <c r="K32" s="18">
        <f>'[1]Number of 2nd Cons Apps Held'!$M$36</f>
        <v>0</v>
      </c>
      <c r="L32" s="18">
        <f>SUM('[1]Number of Priority Apps Held'!$C36:$M36)</f>
        <v>23</v>
      </c>
      <c r="M32" s="19">
        <f>SUM('[1]District Court Family'!$C36:$M36)+SUM('[1]District Court Family Appeals'!$C36:$M36)</f>
        <v>78</v>
      </c>
      <c r="N32" s="19">
        <f>SUM('[1]CC Jud Sep &amp; Div'!$C36:$M36)</f>
        <v>0</v>
      </c>
      <c r="O32" s="132">
        <f>SUM([1]ADMCA!$C$36:M36)</f>
        <v>0</v>
      </c>
    </row>
    <row r="33" spans="1:15" s="7" customFormat="1" ht="16.2" x14ac:dyDescent="0.3">
      <c r="A33" s="14" t="s">
        <v>35</v>
      </c>
      <c r="B33" s="40"/>
      <c r="C33" s="15">
        <f>'[1]Total Applications'!$M$37</f>
        <v>0</v>
      </c>
      <c r="D33" s="15">
        <f>SUM('[1]Total Applications'!$C$37:M37)</f>
        <v>52</v>
      </c>
      <c r="E33" s="16">
        <f>'[1]Waiting Times 1st Cons'!$M$37</f>
        <v>0</v>
      </c>
      <c r="F33" s="16">
        <f>'[1]Number Waiting Priority Apps'!$M$37</f>
        <v>0</v>
      </c>
      <c r="G33" s="16">
        <f>'[1]Numbers Waiting 1st Cons'!$M$37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Held'!$C37:$M37)</f>
        <v>17</v>
      </c>
      <c r="K33" s="18">
        <f>'[1]Number of 2nd Cons Apps Held'!$M$37</f>
        <v>0</v>
      </c>
      <c r="L33" s="18">
        <f>SUM('[1]Number of Priority Apps Held'!$C37:$M37)</f>
        <v>1</v>
      </c>
      <c r="M33" s="19">
        <f>SUM('[1]District Court Family'!$C37:$M37)+SUM('[1]District Court Family Appeals'!$C37:$M37)</f>
        <v>28</v>
      </c>
      <c r="N33" s="19">
        <f>SUM('[1]CC Jud Sep &amp; Div'!$C37:$M37)</f>
        <v>0</v>
      </c>
      <c r="O33" s="132">
        <f>SUM([1]ADMCA!$C$37:M37)</f>
        <v>0</v>
      </c>
    </row>
    <row r="34" spans="1:15" s="7" customFormat="1" ht="16.2" x14ac:dyDescent="0.3">
      <c r="A34" s="14" t="s">
        <v>36</v>
      </c>
      <c r="B34" s="40"/>
      <c r="C34" s="15">
        <f>'[1]Total Applications'!$M$38</f>
        <v>0</v>
      </c>
      <c r="D34" s="15">
        <f>SUM('[1]Total Applications'!$C$38:M38)</f>
        <v>122</v>
      </c>
      <c r="E34" s="16">
        <f>'[1]Waiting Times 1st Cons'!$M$38</f>
        <v>0</v>
      </c>
      <c r="F34" s="16">
        <f>'[1]Number Waiting Priority Apps'!$M$38</f>
        <v>0</v>
      </c>
      <c r="G34" s="16">
        <f>'[1]Numbers Waiting 1st Cons'!$M$38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Held'!$C38:$M38)</f>
        <v>28</v>
      </c>
      <c r="K34" s="18">
        <f>'[1]Number of 2nd Cons Apps Held'!$M$38</f>
        <v>0</v>
      </c>
      <c r="L34" s="18">
        <f>SUM('[1]Number of Priority Apps Held'!$C38:$M38)</f>
        <v>8</v>
      </c>
      <c r="M34" s="19">
        <f>SUM('[1]District Court Family'!$C38:$M38)+SUM('[1]District Court Family Appeals'!$C38:$M38)</f>
        <v>53</v>
      </c>
      <c r="N34" s="19">
        <f>SUM('[1]CC Jud Sep &amp; Div'!$C38:$M38)</f>
        <v>4</v>
      </c>
      <c r="O34" s="104">
        <f>SUM([1]ADMCA!$C$38:M38)</f>
        <v>5</v>
      </c>
    </row>
    <row r="35" spans="1:15" s="7" customFormat="1" ht="16.2" x14ac:dyDescent="0.3">
      <c r="A35" s="14" t="s">
        <v>37</v>
      </c>
      <c r="B35" s="40"/>
      <c r="C35" s="15">
        <f>'[1]Total Applications'!$M$39</f>
        <v>0</v>
      </c>
      <c r="D35" s="15">
        <f>SUM('[1]Total Applications'!$C$39:M39)</f>
        <v>121</v>
      </c>
      <c r="E35" s="16">
        <f>'[1]Waiting Times 1st Cons'!$M$39</f>
        <v>0</v>
      </c>
      <c r="F35" s="16">
        <f>'[1]Number Waiting Priority Apps'!$M$39</f>
        <v>0</v>
      </c>
      <c r="G35" s="16">
        <f>'[1]Numbers Waiting 1st Cons'!$M$39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Held'!$C39:$M39)</f>
        <v>31</v>
      </c>
      <c r="K35" s="18">
        <f>'[1]Number of 2nd Cons Apps Held'!$M$39</f>
        <v>0</v>
      </c>
      <c r="L35" s="18">
        <f>SUM('[1]Number of Priority Apps Held'!$C39:$M39)</f>
        <v>6</v>
      </c>
      <c r="M35" s="19">
        <f>SUM('[1]District Court Family'!$C39:$M39)+SUM('[1]District Court Family Appeals'!$C39:$M39)</f>
        <v>51</v>
      </c>
      <c r="N35" s="19">
        <f>SUM('[1]CC Jud Sep &amp; Div'!$C39:$M39)</f>
        <v>0</v>
      </c>
      <c r="O35" s="102">
        <f>SUM([1]ADMCA!$C$39:M39)</f>
        <v>6</v>
      </c>
    </row>
    <row r="36" spans="1:15" s="7" customFormat="1" ht="16.8" thickBot="1" x14ac:dyDescent="0.35">
      <c r="A36" s="20" t="s">
        <v>38</v>
      </c>
      <c r="B36" s="66"/>
      <c r="C36" s="114">
        <f>'[1]Total Applications'!$M$40</f>
        <v>0</v>
      </c>
      <c r="D36" s="114">
        <f>SUM('[1]Total Applications'!$C$40:M40)</f>
        <v>126</v>
      </c>
      <c r="E36" s="115">
        <f>'[1]Waiting Times 1st Cons'!$M$40</f>
        <v>0</v>
      </c>
      <c r="F36" s="115">
        <f>'[1]Number Waiting Priority Apps'!$M$40</f>
        <v>0</v>
      </c>
      <c r="G36" s="115">
        <f>'[1]Numbers Waiting 1st Cons'!$M$40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Held'!$C40:$M40)</f>
        <v>17</v>
      </c>
      <c r="K36" s="92">
        <f>'[1]Number of 2nd Cons Apps Held'!$M$40</f>
        <v>0</v>
      </c>
      <c r="L36" s="92">
        <f>SUM('[1]Number of Priority Apps Held'!$C40:$M40)</f>
        <v>10</v>
      </c>
      <c r="M36" s="93">
        <f>SUM('[1]District Court Family'!$C40:$M40)+SUM('[1]District Court Family Appeals'!$C40:$M40)</f>
        <v>73</v>
      </c>
      <c r="N36" s="93">
        <f>SUM('[1]CC Jud Sep &amp; Div'!$C40:$M40)</f>
        <v>0</v>
      </c>
      <c r="O36" s="102">
        <f>SUM([1]ADMCA!$C$40:M40)</f>
        <v>6</v>
      </c>
    </row>
    <row r="37" spans="1:15" ht="13.2" thickTop="1" x14ac:dyDescent="0.2">
      <c r="M37" s="142"/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7"/>
  <sheetViews>
    <sheetView topLeftCell="A2" zoomScale="80" zoomScaleNormal="80" workbookViewId="0">
      <pane xSplit="1" topLeftCell="B1" activePane="topRight" state="frozen"/>
      <selection activeCell="A5" sqref="A5"/>
      <selection pane="topRight" activeCell="D36" sqref="D36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0.36328125" bestFit="1" customWidth="1"/>
    <col min="8" max="9" width="14.08984375" hidden="1" customWidth="1"/>
    <col min="10" max="10" width="12.7265625" customWidth="1"/>
    <col min="11" max="11" width="10.6328125" style="21" hidden="1" customWidth="1"/>
    <col min="12" max="12" width="12.26953125" customWidth="1"/>
    <col min="13" max="14" width="22.6328125" customWidth="1"/>
    <col min="15" max="15" width="21.453125" customWidth="1"/>
  </cols>
  <sheetData>
    <row r="1" spans="1:15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5" ht="24.6" x14ac:dyDescent="0.2">
      <c r="A2" s="166" t="s">
        <v>58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5" ht="24.6" x14ac:dyDescent="0.2">
      <c r="A3" s="33"/>
      <c r="B3" s="35"/>
      <c r="C3" s="3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5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</row>
    <row r="5" spans="1:15" s="7" customFormat="1" ht="31.2" x14ac:dyDescent="0.3">
      <c r="A5" s="8" t="s">
        <v>4</v>
      </c>
      <c r="B5" s="37"/>
      <c r="C5" s="9" t="s">
        <v>42</v>
      </c>
      <c r="D5" s="141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134" t="s">
        <v>59</v>
      </c>
    </row>
    <row r="6" spans="1:15" s="7" customFormat="1" ht="16.2" x14ac:dyDescent="0.3">
      <c r="A6" s="14" t="s">
        <v>10</v>
      </c>
      <c r="B6" s="40"/>
      <c r="C6" s="15">
        <f>'[1]Total Applications'!$N$4</f>
        <v>0</v>
      </c>
      <c r="D6" s="15">
        <f>SUM('[1]Total Applications'!$C$4:N4)</f>
        <v>98</v>
      </c>
      <c r="E6" s="16">
        <f>MAX('[1]Waiting Times 1st Cons'!$N$4)</f>
        <v>0</v>
      </c>
      <c r="F6" s="16">
        <f>'[1]Number Waiting Priority Apps'!$N$4</f>
        <v>0</v>
      </c>
      <c r="G6" s="16">
        <f>'[1]Numbers Waiting 1st Cons'!$N$4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Held'!$C$4:$N4)</f>
        <v>34</v>
      </c>
      <c r="K6" s="18">
        <f>'[1]Number of 2nd Cons Apps Held'!$N$4+'[1]Number of 2nd Cons Apps Held'!$N$5</f>
        <v>0</v>
      </c>
      <c r="L6" s="18">
        <f>SUM('[1]Number of Priority Apps Held'!$C$4:$N4)</f>
        <v>6</v>
      </c>
      <c r="M6" s="19">
        <f>SUM('[1]District Court Family'!$C4:$N4)+SUM('[1]District Court Family Appeals'!$C4:$N4)</f>
        <v>47</v>
      </c>
      <c r="N6" s="19">
        <f>SUM('[1]CC Jud Sep &amp; Div'!$C$4:$N4)</f>
        <v>0</v>
      </c>
      <c r="O6" s="76">
        <f>SUM([1]ADMCA!$C$4:N4)</f>
        <v>0</v>
      </c>
    </row>
    <row r="7" spans="1:15" s="7" customFormat="1" ht="16.2" x14ac:dyDescent="0.3">
      <c r="A7" s="14" t="s">
        <v>46</v>
      </c>
      <c r="B7" s="40"/>
      <c r="C7" s="15">
        <f>'[1]Total Applications'!$N$5</f>
        <v>0</v>
      </c>
      <c r="D7" s="15">
        <f>SUM('[1]Total Applications'!$C5:N$5)</f>
        <v>133</v>
      </c>
      <c r="E7" s="16">
        <f>'[1]Waiting Times 1st Cons'!$N$5</f>
        <v>0</v>
      </c>
      <c r="F7" s="16">
        <f>'[1]Number Waiting Priority Apps'!$N$5</f>
        <v>0</v>
      </c>
      <c r="G7" s="16">
        <f>'[1]Numbers Waiting 1st Cons'!$N$5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Held'!$C5:$N5)</f>
        <v>36</v>
      </c>
      <c r="K7" s="18">
        <f>'[1]Number of 2nd Cons Apps Held'!$N$5</f>
        <v>0</v>
      </c>
      <c r="L7" s="18">
        <f>SUM('[1]Number of Priority Apps Held'!$C5:$N5)</f>
        <v>14</v>
      </c>
      <c r="M7" s="19">
        <f>SUM('[1]District Court Family'!$C5:$N5)+SUM('[1]District Court Family Appeals'!$C5:$N5)</f>
        <v>50</v>
      </c>
      <c r="N7" s="19">
        <f>SUM('[1]CC Jud Sep &amp; Div'!$C5:$N5)</f>
        <v>0</v>
      </c>
      <c r="O7" s="102">
        <f>SUM([1]ADMCA!$C5:N$5)</f>
        <v>40</v>
      </c>
    </row>
    <row r="8" spans="1:15" s="7" customFormat="1" ht="16.2" x14ac:dyDescent="0.3">
      <c r="A8" s="14" t="s">
        <v>11</v>
      </c>
      <c r="B8" s="40"/>
      <c r="C8" s="15">
        <f>'[1]Total Applications'!$N$6</f>
        <v>0</v>
      </c>
      <c r="D8" s="15">
        <f>SUM('[1]Total Applications'!$C$6:N6)</f>
        <v>16</v>
      </c>
      <c r="E8" s="16">
        <f>'[1]Waiting Times 1st Cons'!$N$6</f>
        <v>0</v>
      </c>
      <c r="F8" s="16">
        <f>'[1]Number Waiting Priority Apps'!$N$6</f>
        <v>0</v>
      </c>
      <c r="G8" s="16">
        <f>'[1]Numbers Waiting 1st Cons'!$N$6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Held'!$C6:$N6)</f>
        <v>4</v>
      </c>
      <c r="K8" s="18">
        <f>'[1]Number of 2nd Cons Apps Held'!$N$6</f>
        <v>0</v>
      </c>
      <c r="L8" s="18">
        <f>SUM('[1]Number of Priority Apps Held'!$C6:$N6)</f>
        <v>1</v>
      </c>
      <c r="M8" s="19">
        <f>SUM('[1]District Court Family'!$C6:$N6)+SUM('[1]District Court Family Appeals'!$C6:$N6)</f>
        <v>2</v>
      </c>
      <c r="N8" s="19">
        <f>SUM('[1]CC Jud Sep &amp; Div'!$C6:$N6)</f>
        <v>0</v>
      </c>
      <c r="O8" s="102">
        <f>SUM([1]ADMCA!$C6:N$6)</f>
        <v>0</v>
      </c>
    </row>
    <row r="9" spans="1:15" s="7" customFormat="1" ht="16.2" x14ac:dyDescent="0.3">
      <c r="A9" s="14" t="s">
        <v>12</v>
      </c>
      <c r="B9" s="40"/>
      <c r="C9" s="15">
        <f>'[1]Total Applications'!$N$7</f>
        <v>0</v>
      </c>
      <c r="D9" s="15">
        <f>SUM('[1]Total Applications'!$C$7:N7)</f>
        <v>78</v>
      </c>
      <c r="E9" s="16">
        <f>'[1]Waiting Times 1st Cons'!$N$7</f>
        <v>0</v>
      </c>
      <c r="F9" s="16">
        <f>'[1]Number Waiting Priority Apps'!$N$7</f>
        <v>0</v>
      </c>
      <c r="G9" s="16">
        <f>'[1]Numbers Waiting 1st Cons'!$N$7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Held'!$C7:$N7)</f>
        <v>52</v>
      </c>
      <c r="K9" s="18">
        <f>'[1]Number of 2nd Cons Apps Held'!$N$7</f>
        <v>0</v>
      </c>
      <c r="L9" s="18">
        <f>SUM('[1]Number of Priority Apps Held'!$C7:$N7)</f>
        <v>17</v>
      </c>
      <c r="M9" s="19">
        <f>SUM('[1]District Court Family'!$C7:$N7)+SUM('[1]District Court Family Appeals'!$C7:$N7)</f>
        <v>18</v>
      </c>
      <c r="N9" s="19">
        <f>SUM('[1]CC Jud Sep &amp; Div'!$C7:$N7)</f>
        <v>0</v>
      </c>
      <c r="O9" s="102">
        <f>SUM([1]ADMCA!$C$7:N7)</f>
        <v>14</v>
      </c>
    </row>
    <row r="10" spans="1:15" s="7" customFormat="1" ht="16.2" x14ac:dyDescent="0.3">
      <c r="A10" s="14" t="s">
        <v>13</v>
      </c>
      <c r="B10" s="40"/>
      <c r="C10" s="15">
        <f>'[1]Total Applications'!$N$8</f>
        <v>0</v>
      </c>
      <c r="D10" s="15">
        <f>SUM('[1]Total Applications'!$C$8:N8)</f>
        <v>46</v>
      </c>
      <c r="E10" s="16">
        <f>'[1]Waiting Times 1st Cons'!$N$8</f>
        <v>0</v>
      </c>
      <c r="F10" s="16">
        <f>'[1]Number Waiting Priority Apps'!$N$8</f>
        <v>0</v>
      </c>
      <c r="G10" s="16">
        <f>'[1]Numbers Waiting 1st Cons'!$N$8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Held'!$C8:$N8)</f>
        <v>9</v>
      </c>
      <c r="K10" s="18">
        <f>'[1]Number of 2nd Cons Apps Held'!$N$8</f>
        <v>0</v>
      </c>
      <c r="L10" s="18">
        <f>SUM('[1]Number of Priority Apps Held'!$C8:$N8)</f>
        <v>2</v>
      </c>
      <c r="M10" s="19">
        <f>SUM('[1]District Court Family'!$C8:$N8)+SUM('[1]District Court Family Appeals'!$C8:$N8)</f>
        <v>20</v>
      </c>
      <c r="N10" s="19">
        <f>SUM('[1]CC Jud Sep &amp; Div'!$C8:$N8)</f>
        <v>0</v>
      </c>
      <c r="O10" s="102">
        <f>SUM([1]ADMCA!$C$8:N8)</f>
        <v>0</v>
      </c>
    </row>
    <row r="11" spans="1:15" s="7" customFormat="1" ht="16.2" x14ac:dyDescent="0.3">
      <c r="A11" s="14" t="s">
        <v>14</v>
      </c>
      <c r="B11" s="40"/>
      <c r="C11" s="15">
        <f>'[1]Total Applications'!$N$10</f>
        <v>0</v>
      </c>
      <c r="D11" s="15">
        <f>SUM('[1]Total Applications'!$C$10:N10)</f>
        <v>42</v>
      </c>
      <c r="E11" s="16">
        <f>'[1]Waiting Times 1st Cons'!$N$10</f>
        <v>0</v>
      </c>
      <c r="F11" s="16">
        <f>'[1]Number Waiting Priority Apps'!$N$10</f>
        <v>0</v>
      </c>
      <c r="G11" s="16">
        <f>'[1]Numbers Waiting 1st Cons'!$N$10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Held'!$C$10:$N10)</f>
        <v>26</v>
      </c>
      <c r="K11" s="18">
        <f>'[1]Number of 2nd Cons Apps Held'!$N$10</f>
        <v>0</v>
      </c>
      <c r="L11" s="18">
        <f>SUM('[1]Number of Priority Apps Held'!$C$10:$N10)</f>
        <v>7</v>
      </c>
      <c r="M11" s="19">
        <f>SUM('[1]District Court Family'!$C10:$N10)+SUM('[1]District Court Family Appeals'!$C10:$N10)</f>
        <v>15</v>
      </c>
      <c r="N11" s="19">
        <f>SUM('[1]CC Jud Sep &amp; Div'!$C10:$N10)</f>
        <v>0</v>
      </c>
      <c r="O11" s="102">
        <f>SUM([1]ADMCA!$C$10:N10)</f>
        <v>0</v>
      </c>
    </row>
    <row r="12" spans="1:15" s="7" customFormat="1" ht="16.2" x14ac:dyDescent="0.3">
      <c r="A12" s="14" t="s">
        <v>15</v>
      </c>
      <c r="B12" s="40"/>
      <c r="C12" s="15">
        <f>'[1]Total Applications'!$N$11</f>
        <v>0</v>
      </c>
      <c r="D12" s="15">
        <f>SUM('[1]Total Applications'!$C$11:N11)</f>
        <v>371</v>
      </c>
      <c r="E12" s="16">
        <f>'[1]Waiting Times 1st Cons'!$N$11</f>
        <v>0</v>
      </c>
      <c r="F12" s="16">
        <f>'[1]Number Waiting Priority Apps'!$N$11</f>
        <v>0</v>
      </c>
      <c r="G12" s="16">
        <f>'[1]Numbers Waiting 1st Cons'!$N$11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Held'!$C11:$N11)</f>
        <v>175</v>
      </c>
      <c r="K12" s="18">
        <f>'[1]Number of 2nd Cons Apps Held'!$N$11</f>
        <v>0</v>
      </c>
      <c r="L12" s="18">
        <f>SUM('[1]Number of Priority Apps Held'!$C11:$N11)</f>
        <v>129</v>
      </c>
      <c r="M12" s="19">
        <f>SUM('[1]District Court Family'!$C11:$N11)+SUM('[1]District Court Family Appeals'!$C11:$N11)</f>
        <v>58</v>
      </c>
      <c r="N12" s="19">
        <f>SUM('[1]CC Jud Sep &amp; Div'!$C11:$N11)</f>
        <v>0</v>
      </c>
      <c r="O12" s="102">
        <f>SUM([1]ADMCA!$C$11:N11)</f>
        <v>1</v>
      </c>
    </row>
    <row r="13" spans="1:15" s="7" customFormat="1" ht="16.2" x14ac:dyDescent="0.3">
      <c r="A13" s="14" t="s">
        <v>16</v>
      </c>
      <c r="B13" s="40"/>
      <c r="C13" s="15">
        <f>'[1]Total Applications'!$N$12</f>
        <v>0</v>
      </c>
      <c r="D13" s="15">
        <f>SUM('[1]Total Applications'!$C$12:N12)</f>
        <v>177</v>
      </c>
      <c r="E13" s="16">
        <f>'[1]Waiting Times 1st Cons'!$N$12</f>
        <v>0</v>
      </c>
      <c r="F13" s="16">
        <f>'[1]Number Waiting Priority Apps'!$N$12</f>
        <v>0</v>
      </c>
      <c r="G13" s="16">
        <f>'[1]Numbers Waiting 1st Cons'!$N$12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Held'!$C12:$N12)</f>
        <v>79</v>
      </c>
      <c r="K13" s="18">
        <f>'[1]Number of 2nd Cons Apps Held'!$N$12</f>
        <v>0</v>
      </c>
      <c r="L13" s="18">
        <f>SUM('[1]Number of Priority Apps Held'!$C12:$N12)</f>
        <v>48</v>
      </c>
      <c r="M13" s="19">
        <f>SUM('[1]District Court Family'!$C12:$N12)+SUM('[1]District Court Family Appeals'!$C12:$N12)</f>
        <v>66</v>
      </c>
      <c r="N13" s="19">
        <f>SUM('[1]CC Jud Sep &amp; Div'!$C12:$N12)</f>
        <v>0</v>
      </c>
      <c r="O13" s="102">
        <f>SUM([1]ADMCA!$C$12:N12)</f>
        <v>11</v>
      </c>
    </row>
    <row r="14" spans="1:15" s="7" customFormat="1" ht="16.2" x14ac:dyDescent="0.3">
      <c r="A14" s="14" t="s">
        <v>17</v>
      </c>
      <c r="B14" s="40"/>
      <c r="C14" s="15">
        <f>'[1]Total Applications'!$N$14</f>
        <v>0</v>
      </c>
      <c r="D14" s="15">
        <f>SUM('[1]Total Applications'!$C$14:N14)</f>
        <v>103</v>
      </c>
      <c r="E14" s="16">
        <f>'[1]Waiting Times 1st Cons'!$N$14</f>
        <v>0</v>
      </c>
      <c r="F14" s="16">
        <f>'[1]Number Waiting Priority Apps'!$N$14</f>
        <v>0</v>
      </c>
      <c r="G14" s="16">
        <f>'[1]Numbers Waiting 1st Cons'!$N$14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Held'!$C14:$N14)</f>
        <v>42</v>
      </c>
      <c r="K14" s="18">
        <f>'[1]Number of 2nd Cons Apps Held'!$N$14</f>
        <v>0</v>
      </c>
      <c r="L14" s="18">
        <f>SUM('[1]Number of Priority Apps Held'!$C14:$N14)</f>
        <v>17</v>
      </c>
      <c r="M14" s="19">
        <f>SUM('[1]District Court Family'!$C14:$N14)+SUM('[1]District Court Family Appeals'!$C14:$N14)</f>
        <v>42</v>
      </c>
      <c r="N14" s="19">
        <f>SUM('[1]CC Jud Sep &amp; Div'!$C14:$N14)</f>
        <v>0</v>
      </c>
      <c r="O14" s="102">
        <f>SUM([1]ADMCA!$C$14:N14)</f>
        <v>1</v>
      </c>
    </row>
    <row r="15" spans="1:15" s="7" customFormat="1" ht="16.2" x14ac:dyDescent="0.3">
      <c r="A15" s="14" t="s">
        <v>18</v>
      </c>
      <c r="B15" s="40"/>
      <c r="C15" s="15">
        <f>'[1]Total Applications'!$N$15</f>
        <v>0</v>
      </c>
      <c r="D15" s="15">
        <f>SUM('[1]Total Applications'!$C$15:N15)</f>
        <v>115</v>
      </c>
      <c r="E15" s="16">
        <f>'[1]Waiting Times 1st Cons'!$N$15</f>
        <v>0</v>
      </c>
      <c r="F15" s="16">
        <f>'[1]Number Waiting Priority Apps'!$N$15</f>
        <v>0</v>
      </c>
      <c r="G15" s="16">
        <f>'[1]Numbers Waiting 1st Cons'!$N$15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Held'!$C15:$N15)</f>
        <v>42</v>
      </c>
      <c r="K15" s="18">
        <f>'[1]Number of 2nd Cons Apps Held'!$N$15</f>
        <v>0</v>
      </c>
      <c r="L15" s="18">
        <f>SUM('[1]Number of Priority Apps Held'!$C15:$N15)</f>
        <v>11</v>
      </c>
      <c r="M15" s="19">
        <f>SUM('[1]District Court Family'!$C15:$N15)+SUM('[1]District Court Family Appeals'!$C15:$N15)</f>
        <v>41</v>
      </c>
      <c r="N15" s="19">
        <f>SUM('[1]CC Jud Sep &amp; Div'!$C15:$N15)</f>
        <v>0</v>
      </c>
      <c r="O15" s="102">
        <f>SUM([1]ADMCA!$C$15:N15)</f>
        <v>21</v>
      </c>
    </row>
    <row r="16" spans="1:15" s="7" customFormat="1" ht="16.2" x14ac:dyDescent="0.3">
      <c r="A16" s="14" t="s">
        <v>19</v>
      </c>
      <c r="B16" s="40"/>
      <c r="C16" s="15">
        <f>'[1]Total Applications'!$N$16</f>
        <v>0</v>
      </c>
      <c r="D16" s="15">
        <f>SUM('[1]Total Applications'!$C$16:N16)</f>
        <v>109</v>
      </c>
      <c r="E16" s="16">
        <f>'[1]Waiting Times 1st Cons'!$N$16</f>
        <v>0</v>
      </c>
      <c r="F16" s="16">
        <f>'[1]Number Waiting Priority Apps'!$N$16</f>
        <v>0</v>
      </c>
      <c r="G16" s="16">
        <f>'[1]Numbers Waiting 1st Cons'!$N$16</f>
        <v>0</v>
      </c>
      <c r="H16" s="17">
        <f>'[1]Waiting Times 2nd Cons'!$F16</f>
        <v>0</v>
      </c>
      <c r="I16" s="17">
        <f>'[1]Numbers Waiting 2nd Cons'!$F16</f>
        <v>0</v>
      </c>
      <c r="J16" s="18">
        <f>SUM('[1]Number of 1st Cons Apps Held'!$C16:$N16)</f>
        <v>56</v>
      </c>
      <c r="K16" s="18">
        <f>'[1]Number of 2nd Cons Apps Held'!$N$16</f>
        <v>0</v>
      </c>
      <c r="L16" s="18">
        <f>SUM('[1]Number of Priority Apps Held'!$C16:$N16)</f>
        <v>15</v>
      </c>
      <c r="M16" s="19">
        <f>SUM('[1]District Court Family'!$C16:$N16)+SUM('[1]District Court Family Appeals'!$C16:$N16)</f>
        <v>44</v>
      </c>
      <c r="N16" s="19">
        <f>SUM('[1]CC Jud Sep &amp; Div'!$C16:$N16)</f>
        <v>0</v>
      </c>
      <c r="O16" s="102">
        <f>SUM([1]ADMCA!$C$16:N16)</f>
        <v>1</v>
      </c>
    </row>
    <row r="17" spans="1:15" s="7" customFormat="1" ht="15" customHeight="1" x14ac:dyDescent="0.3">
      <c r="A17" s="14" t="s">
        <v>20</v>
      </c>
      <c r="B17" s="40"/>
      <c r="C17" s="15">
        <f>'[1]Total Applications'!$N$17</f>
        <v>0</v>
      </c>
      <c r="D17" s="15">
        <f>SUM('[1]Total Applications'!$C$17:N17)</f>
        <v>283</v>
      </c>
      <c r="E17" s="16">
        <f>'[1]Waiting Times 1st Cons'!$N$17</f>
        <v>0</v>
      </c>
      <c r="F17" s="16">
        <f>'[1]Number Waiting Priority Apps'!$N$17</f>
        <v>0</v>
      </c>
      <c r="G17" s="16">
        <f>'[1]Numbers Waiting 1st Cons'!$N$17</f>
        <v>0</v>
      </c>
      <c r="H17" s="17">
        <f>'[1]Waiting Times 2nd Cons'!$F17</f>
        <v>0</v>
      </c>
      <c r="I17" s="17">
        <f>'[1]Numbers Waiting 2nd Cons'!$F17</f>
        <v>0</v>
      </c>
      <c r="J17" s="18">
        <f>SUM('[1]Number of 1st Cons Apps Held'!$C17:$N17)</f>
        <v>279</v>
      </c>
      <c r="K17" s="18">
        <f>'[1]Number of 2nd Cons Apps Held'!$N$17</f>
        <v>0</v>
      </c>
      <c r="L17" s="18">
        <f>SUM('[1]Number of Priority Apps Held'!$C17:$N17)</f>
        <v>268</v>
      </c>
      <c r="M17" s="19">
        <f>SUM('[1]District Court Family'!$C17:$N17)+SUM('[1]District Court Family Appeals'!$C17:$N17)</f>
        <v>17</v>
      </c>
      <c r="N17" s="19">
        <f>SUM('[1]CC Jud Sep &amp; Div'!$C17:$N17)</f>
        <v>0</v>
      </c>
      <c r="O17" s="131">
        <f>SUM([1]ADMCA!$C$17:N17)</f>
        <v>0</v>
      </c>
    </row>
    <row r="18" spans="1:15" s="7" customFormat="1" ht="16.2" x14ac:dyDescent="0.3">
      <c r="A18" s="14" t="s">
        <v>21</v>
      </c>
      <c r="B18" s="40"/>
      <c r="C18" s="15">
        <f>'[1]Total Applications'!$N$18</f>
        <v>0</v>
      </c>
      <c r="D18" s="15">
        <f>SUM('[1]Total Applications'!$C$20:N20)</f>
        <v>99</v>
      </c>
      <c r="E18" s="16">
        <f>'[1]Waiting Times 1st Cons'!$N$20</f>
        <v>0</v>
      </c>
      <c r="F18" s="16">
        <f>'[1]Number Waiting Priority Apps'!$N$20</f>
        <v>0</v>
      </c>
      <c r="G18" s="16">
        <f>'[1]Numbers Waiting 1st Cons'!$N$20</f>
        <v>0</v>
      </c>
      <c r="H18" s="17">
        <f>'[1]Waiting Times 2nd Cons'!$F20</f>
        <v>0</v>
      </c>
      <c r="I18" s="17">
        <f>'[1]Numbers Waiting 2nd Cons'!$F20</f>
        <v>0</v>
      </c>
      <c r="J18" s="18">
        <f>SUM('[1]Number of 1st Cons Apps Held'!$C20:$N20)</f>
        <v>25</v>
      </c>
      <c r="K18" s="18">
        <f>'[1]Number of 2nd Cons Apps Held'!$N$20</f>
        <v>0</v>
      </c>
      <c r="L18" s="18">
        <f>SUM('[1]Number of Priority Apps Held'!$C20:$N20)</f>
        <v>12</v>
      </c>
      <c r="M18" s="19">
        <f>SUM('[1]District Court Family'!$C20:$N20)+SUM('[1]District Court Family Appeals'!$C20:$N20)</f>
        <v>60</v>
      </c>
      <c r="N18" s="19">
        <f>SUM('[1]CC Jud Sep &amp; Div'!$C20:$N20)</f>
        <v>0</v>
      </c>
      <c r="O18" s="104">
        <f>SUM([1]ADMCA!$C$20:N20)</f>
        <v>15</v>
      </c>
    </row>
    <row r="19" spans="1:15" s="7" customFormat="1" ht="16.2" x14ac:dyDescent="0.3">
      <c r="A19" s="14" t="s">
        <v>22</v>
      </c>
      <c r="B19" s="40"/>
      <c r="C19" s="15">
        <f>'[1]Total Applications'!$N$19+'[1]Total Applications'!$N$20</f>
        <v>0</v>
      </c>
      <c r="D19" s="15">
        <f>SUM('[1]Total Applications'!$C$19:N20)</f>
        <v>138</v>
      </c>
      <c r="E19" s="16">
        <f>MAX('[1]Waiting Times 1st Cons'!$N$19:$N$20)</f>
        <v>0</v>
      </c>
      <c r="F19" s="16">
        <f>'[1]Number Waiting Priority Apps'!$N$19+'[1]Number Waiting Priority Apps'!$N$20</f>
        <v>0</v>
      </c>
      <c r="G19" s="16">
        <f>'[1]Numbers Waiting 1st Cons'!$N$19+'[1]Numbers Waiting 1st Cons'!$N$20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Held'!$C$19:$N20)</f>
        <v>41</v>
      </c>
      <c r="K19" s="18">
        <f>'[1]Number of 2nd Cons Apps Held'!$N$20+'[1]Number of 2nd Cons Apps Held'!$N$21</f>
        <v>0</v>
      </c>
      <c r="L19" s="18">
        <f>SUM('[1]Number of Priority Apps Held'!$C$19:$N20)</f>
        <v>16</v>
      </c>
      <c r="M19" s="19">
        <f>SUM('[1]District Court Family'!$C$19:$N20)+SUM('[1]District Court Family Appeals'!$C$19:$N20)</f>
        <v>63</v>
      </c>
      <c r="N19" s="19">
        <f>SUM('[1]CC Jud Sep &amp; Div'!$C$19:$N20)</f>
        <v>0</v>
      </c>
      <c r="O19" s="131">
        <f>SUM([1]ADMCA!$C$19:N20)</f>
        <v>15</v>
      </c>
    </row>
    <row r="20" spans="1:15" s="7" customFormat="1" ht="16.2" x14ac:dyDescent="0.3">
      <c r="A20" s="14" t="s">
        <v>23</v>
      </c>
      <c r="B20" s="40"/>
      <c r="C20" s="15">
        <f>'[1]Total Applications'!$N$21</f>
        <v>0</v>
      </c>
      <c r="D20" s="15">
        <f>SUM('[1]Total Applications'!$C$21:N21)</f>
        <v>146</v>
      </c>
      <c r="E20" s="16">
        <f>'[1]Waiting Times 1st Cons'!$N$21</f>
        <v>0</v>
      </c>
      <c r="F20" s="16">
        <f>'[1]Number Waiting Priority Apps'!$N$21</f>
        <v>0</v>
      </c>
      <c r="G20" s="16">
        <f>'[1]Numbers Waiting 1st Cons'!$N$21</f>
        <v>0</v>
      </c>
      <c r="H20" s="17">
        <f>'[1]Waiting Times 2nd Cons'!$F21</f>
        <v>0</v>
      </c>
      <c r="I20" s="17">
        <f>'[1]Numbers Waiting 2nd Cons'!$F21</f>
        <v>0</v>
      </c>
      <c r="J20" s="18">
        <f>SUM('[1]Number of 1st Cons Apps Held'!$C21:$N21)</f>
        <v>46</v>
      </c>
      <c r="K20" s="18">
        <f>'[1]Number of 2nd Cons Apps Held'!$N$21</f>
        <v>0</v>
      </c>
      <c r="L20" s="18">
        <f>SUM('[1]Number of Priority Apps Held'!$C21:$N21)</f>
        <v>13</v>
      </c>
      <c r="M20" s="19">
        <f>SUM('[1]District Court Family'!$C21:$N21)+SUM('[1]District Court Family Appeals'!$C21:$N21)</f>
        <v>42</v>
      </c>
      <c r="N20" s="19">
        <f>SUM('[1]CC Jud Sep &amp; Div'!$C21:$N21)</f>
        <v>2</v>
      </c>
      <c r="O20" s="131">
        <f>SUM([1]ADMCA!$C$21:N21)</f>
        <v>13</v>
      </c>
    </row>
    <row r="21" spans="1:15" s="7" customFormat="1" ht="16.2" x14ac:dyDescent="0.3">
      <c r="A21" s="14" t="s">
        <v>24</v>
      </c>
      <c r="B21" s="40"/>
      <c r="C21" s="15">
        <f>'[1]Total Applications'!$N$22</f>
        <v>0</v>
      </c>
      <c r="D21" s="15">
        <f>SUM('[1]Total Applications'!$C$22:N22)</f>
        <v>252</v>
      </c>
      <c r="E21" s="16">
        <f>'[1]Waiting Times 1st Cons'!$N$22</f>
        <v>0</v>
      </c>
      <c r="F21" s="16">
        <f>'[1]Number Waiting Priority Apps'!$N$22</f>
        <v>0</v>
      </c>
      <c r="G21" s="16">
        <f>'[1]Numbers Waiting 1st Cons'!$N$22</f>
        <v>0</v>
      </c>
      <c r="H21" s="17">
        <f>'[1]Waiting Times 2nd Cons'!$F22</f>
        <v>0</v>
      </c>
      <c r="I21" s="17">
        <f>'[1]Numbers Waiting 2nd Cons'!$F22</f>
        <v>0</v>
      </c>
      <c r="J21" s="18">
        <f>SUM('[1]Number of 1st Cons Apps Held'!$C22:$N22)</f>
        <v>72</v>
      </c>
      <c r="K21" s="18">
        <f>'[1]Number of 2nd Cons Apps Held'!$N$22</f>
        <v>0</v>
      </c>
      <c r="L21" s="18">
        <f>SUM('[1]Number of Priority Apps Held'!$C22:$N22)</f>
        <v>24</v>
      </c>
      <c r="M21" s="19">
        <f>SUM('[1]District Court Family'!$C22:$N22)+SUM('[1]District Court Family Appeals'!$C22:$N22)</f>
        <v>124</v>
      </c>
      <c r="N21" s="19">
        <f>SUM('[1]CC Jud Sep &amp; Div'!$C22:$N22)</f>
        <v>3</v>
      </c>
      <c r="O21" s="131">
        <f>SUM([1]ADMCA!$C$22:N22)</f>
        <v>24</v>
      </c>
    </row>
    <row r="22" spans="1:15" s="7" customFormat="1" ht="16.2" x14ac:dyDescent="0.3">
      <c r="A22" s="14" t="s">
        <v>25</v>
      </c>
      <c r="B22" s="40"/>
      <c r="C22" s="15">
        <f>'[1]Total Applications'!$N$23</f>
        <v>0</v>
      </c>
      <c r="D22" s="15">
        <f>SUM('[1]Total Applications'!$C$23:N23)</f>
        <v>119</v>
      </c>
      <c r="E22" s="16">
        <f>'[1]Waiting Times 1st Cons'!$N$23</f>
        <v>0</v>
      </c>
      <c r="F22" s="16">
        <f>'[1]Number Waiting Priority Apps'!$N$23</f>
        <v>0</v>
      </c>
      <c r="G22" s="16">
        <f>'[1]Numbers Waiting 1st Cons'!$N$23</f>
        <v>0</v>
      </c>
      <c r="H22" s="17">
        <f>'[1]Waiting Times 2nd Cons'!$F23</f>
        <v>0</v>
      </c>
      <c r="I22" s="17">
        <f>'[1]Numbers Waiting 2nd Cons'!$F23</f>
        <v>0</v>
      </c>
      <c r="J22" s="18">
        <f>SUM('[1]Number of 1st Cons Apps Held'!$C23:$N23)</f>
        <v>33</v>
      </c>
      <c r="K22" s="18">
        <f>'[1]Number of 2nd Cons Apps Held'!$N$23</f>
        <v>0</v>
      </c>
      <c r="L22" s="18">
        <f>SUM('[1]Number of Priority Apps Held'!$C23:$N23)</f>
        <v>17</v>
      </c>
      <c r="M22" s="19">
        <f>SUM('[1]District Court Family'!$C23:$N23)+SUM('[1]District Court Family Appeals'!$C23:$N23)</f>
        <v>65</v>
      </c>
      <c r="N22" s="19">
        <f>SUM('[1]CC Jud Sep &amp; Div'!$C23:$N23)</f>
        <v>0</v>
      </c>
      <c r="O22" s="131">
        <f>SUM([1]ADMCA!$C$23:N23)</f>
        <v>0</v>
      </c>
    </row>
    <row r="23" spans="1:15" s="7" customFormat="1" ht="30" x14ac:dyDescent="0.3">
      <c r="A23" s="14" t="s">
        <v>60</v>
      </c>
      <c r="B23" s="40"/>
      <c r="C23" s="82">
        <f>'[1]Total Applications'!$N$24</f>
        <v>0</v>
      </c>
      <c r="D23" s="82">
        <f>SUM('[1]Total Applications'!$C$24:N24)</f>
        <v>157</v>
      </c>
      <c r="E23" s="83">
        <f>'[1]Waiting Times 1st Cons'!$N$24</f>
        <v>0</v>
      </c>
      <c r="F23" s="83">
        <f>'[1]Number Waiting Priority Apps'!$N$24</f>
        <v>0</v>
      </c>
      <c r="G23" s="83">
        <f>'[1]Numbers Waiting 1st Cons'!$N$24</f>
        <v>0</v>
      </c>
      <c r="H23" s="89"/>
      <c r="I23" s="89"/>
      <c r="J23" s="86">
        <f>SUM('[1]Number of 1st Cons Apps Held'!$C24:$N24)</f>
        <v>41</v>
      </c>
      <c r="K23" s="86">
        <f>'[1]Number of 2nd Cons Apps Held'!$N$25</f>
        <v>0</v>
      </c>
      <c r="L23" s="86">
        <f>SUM('[1]Number of Priority Apps Held'!$C24:$N24)</f>
        <v>39</v>
      </c>
      <c r="M23" s="88">
        <f>SUM('[1]District Court Family'!$C24:$N24)+SUM('[1]District Court Family Appeals'!$C24:$N24)</f>
        <v>1</v>
      </c>
      <c r="N23" s="88">
        <f>SUM('[1]CC Jud Sep &amp; Div'!$C24:$N24)</f>
        <v>0</v>
      </c>
      <c r="O23" s="107">
        <f>SUM([1]ADMCA!$C$24:N24)</f>
        <v>89</v>
      </c>
    </row>
    <row r="24" spans="1:15" s="7" customFormat="1" ht="16.2" x14ac:dyDescent="0.3">
      <c r="A24" s="14" t="s">
        <v>26</v>
      </c>
      <c r="B24" s="40"/>
      <c r="C24" s="15">
        <f>'[1]Total Applications'!$N$25+'[1]Total Applications'!$N$26</f>
        <v>0</v>
      </c>
      <c r="D24" s="15">
        <f>SUM('[1]Total Applications'!$C$25:N26)</f>
        <v>74</v>
      </c>
      <c r="E24" s="16">
        <f>MAX('[1]Waiting Times 1st Cons'!$N$25:$N$26)</f>
        <v>0</v>
      </c>
      <c r="F24" s="16">
        <f>'[1]Number Waiting Priority Apps'!$N$25+'[1]Number Waiting Priority Apps'!$N$26</f>
        <v>0</v>
      </c>
      <c r="G24" s="16">
        <f>'[1]Numbers Waiting 1st Cons'!$N$25+'[1]Numbers Waiting 1st Cons'!$N$26</f>
        <v>0</v>
      </c>
      <c r="H24" s="17">
        <f>MAX('[1]Waiting Times 2nd Cons'!$F25:F25)</f>
        <v>0</v>
      </c>
      <c r="I24" s="17">
        <f>SUM('[1]Numbers Waiting 2nd Cons'!$F25:F25)</f>
        <v>0</v>
      </c>
      <c r="J24" s="18">
        <f>SUM('[1]Number of 1st Cons Apps Held'!$C$25:$N26)</f>
        <v>18</v>
      </c>
      <c r="K24" s="18">
        <f>'[1]Number of 2nd Cons Apps Held'!$N$25+'[1]Number of 2nd Cons Apps Held'!$N$26</f>
        <v>0</v>
      </c>
      <c r="L24" s="18">
        <f>SUM('[1]Number of Priority Apps Held'!$C$25:$N26)</f>
        <v>7</v>
      </c>
      <c r="M24" s="19">
        <f>SUM('[1]District Court Family Appeals'!$C$25:$N26)+SUM('[1]District Court Family'!$C$25:$N26)</f>
        <v>41</v>
      </c>
      <c r="N24" s="19">
        <f>SUM('[1]CC Jud Sep &amp; Div'!$C$25:$N26)</f>
        <v>0</v>
      </c>
      <c r="O24" s="131">
        <f>SUM([1]ADMCA!$C$25:N26)</f>
        <v>0</v>
      </c>
    </row>
    <row r="25" spans="1:15" s="7" customFormat="1" ht="16.2" x14ac:dyDescent="0.3">
      <c r="A25" s="14" t="s">
        <v>27</v>
      </c>
      <c r="B25" s="40"/>
      <c r="C25" s="15">
        <f>'[1]Total Applications'!$N$28</f>
        <v>0</v>
      </c>
      <c r="D25" s="15">
        <f>SUM('[1]Total Applications'!$C$28:N28)</f>
        <v>147</v>
      </c>
      <c r="E25" s="16">
        <f>'[1]Waiting Times 1st Cons'!$N$28</f>
        <v>0</v>
      </c>
      <c r="F25" s="16">
        <f>'[1]Number Waiting Priority Apps'!$N$28</f>
        <v>0</v>
      </c>
      <c r="G25" s="16">
        <f>'[1]Numbers Waiting 1st Cons'!$N$28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Held'!$C28:$N28)</f>
        <v>38</v>
      </c>
      <c r="K25" s="18">
        <f>'[1]Number of 2nd Cons Apps Held'!$N$28</f>
        <v>0</v>
      </c>
      <c r="L25" s="18">
        <f>SUM('[1]Number of Priority Apps Held'!$C28:$N28)</f>
        <v>6</v>
      </c>
      <c r="M25" s="19">
        <f>SUM('[1]District Court Family'!$C28:$N28)+SUM('[1]District Court Family Appeals'!$C28:$N28)</f>
        <v>76</v>
      </c>
      <c r="N25" s="19">
        <f>SUM('[1]CC Jud Sep &amp; Div'!$C28:$N28)</f>
        <v>0</v>
      </c>
      <c r="O25" s="131">
        <f>SUM([1]ADMCA!$C$28:N28)</f>
        <v>0</v>
      </c>
    </row>
    <row r="26" spans="1:15" s="7" customFormat="1" ht="16.2" x14ac:dyDescent="0.3">
      <c r="A26" s="14" t="s">
        <v>28</v>
      </c>
      <c r="B26" s="40"/>
      <c r="C26" s="15">
        <f>'[1]Total Applications'!$N$29</f>
        <v>0</v>
      </c>
      <c r="D26" s="15">
        <f>SUM('[1]Total Applications'!$C$29:N29)</f>
        <v>108</v>
      </c>
      <c r="E26" s="16">
        <f>'[1]Waiting Times 1st Cons'!$N$29</f>
        <v>0</v>
      </c>
      <c r="F26" s="16">
        <f>'[1]Number Waiting Priority Apps'!$N$29</f>
        <v>0</v>
      </c>
      <c r="G26" s="16">
        <f>'[1]Numbers Waiting 1st Cons'!$N$29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Held'!$C29:$N29)</f>
        <v>43</v>
      </c>
      <c r="K26" s="18">
        <f>'[1]Number of 2nd Cons Apps Held'!$N$29</f>
        <v>0</v>
      </c>
      <c r="L26" s="18">
        <f>SUM('[1]Number of Priority Apps Held'!$C29:$N29)</f>
        <v>10</v>
      </c>
      <c r="M26" s="19">
        <f>SUM('[1]District Court Family'!$C29:$N29)+SUM('[1]District Court Family Appeals'!$C29:$N29)</f>
        <v>43</v>
      </c>
      <c r="N26" s="19">
        <f>SUM('[1]CC Jud Sep &amp; Div'!$C29:$N29)</f>
        <v>0</v>
      </c>
      <c r="O26" s="104">
        <f>SUM([1]ADMCA!$C$29:N29)</f>
        <v>2</v>
      </c>
    </row>
    <row r="27" spans="1:15" s="7" customFormat="1" ht="16.2" x14ac:dyDescent="0.3">
      <c r="A27" s="14" t="s">
        <v>29</v>
      </c>
      <c r="B27" s="40"/>
      <c r="C27" s="15">
        <f>'[1]Total Applications'!$N$30</f>
        <v>0</v>
      </c>
      <c r="D27" s="15">
        <f>SUM('[1]Total Applications'!$C$30:N30)</f>
        <v>64</v>
      </c>
      <c r="E27" s="16">
        <f>'[1]Waiting Times 1st Cons'!$N$30</f>
        <v>0</v>
      </c>
      <c r="F27" s="16">
        <f>'[1]Number Waiting Priority Apps'!$N$30</f>
        <v>0</v>
      </c>
      <c r="G27" s="16">
        <f>'[1]Numbers Waiting 1st Cons'!$N$30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Held'!$C30:$N30)</f>
        <v>16</v>
      </c>
      <c r="K27" s="18">
        <f>'[1]Number of 2nd Cons Apps Held'!$N$30</f>
        <v>0</v>
      </c>
      <c r="L27" s="18">
        <f>SUM('[1]Number of Priority Apps Held'!$C30:$N30)</f>
        <v>0</v>
      </c>
      <c r="M27" s="19">
        <f>SUM('[1]District Court Family'!$C30:$N30)+SUM('[1]District Court Family Appeals'!$C30:$N30)</f>
        <v>38</v>
      </c>
      <c r="N27" s="19">
        <f>SUM('[1]CC Jud Sep &amp; Div'!$C30:$N30)</f>
        <v>0</v>
      </c>
      <c r="O27" s="131">
        <f>SUM([1]ADMCA!$C$30:N30)</f>
        <v>9</v>
      </c>
    </row>
    <row r="28" spans="1:15" s="7" customFormat="1" ht="16.2" x14ac:dyDescent="0.3">
      <c r="A28" s="14" t="s">
        <v>30</v>
      </c>
      <c r="B28" s="40"/>
      <c r="C28" s="15">
        <f>'[1]Total Applications'!$N$31</f>
        <v>0</v>
      </c>
      <c r="D28" s="15">
        <f>SUM('[1]Total Applications'!$C$31:N31)</f>
        <v>71</v>
      </c>
      <c r="E28" s="16">
        <f>'[1]Waiting Times 1st Cons'!$N$31</f>
        <v>0</v>
      </c>
      <c r="F28" s="16">
        <f>'[1]Number Waiting Priority Apps'!$N$31</f>
        <v>0</v>
      </c>
      <c r="G28" s="16">
        <f>'[1]Numbers Waiting 1st Cons'!$N$31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Held'!$C31:$N31)</f>
        <v>15</v>
      </c>
      <c r="K28" s="18">
        <f>'[1]Number of 2nd Cons Apps Held'!$N$31</f>
        <v>0</v>
      </c>
      <c r="L28" s="18">
        <f>SUM('[1]Number of Priority Apps Held'!$C31:$N31)</f>
        <v>7</v>
      </c>
      <c r="M28" s="19">
        <f>SUM('[1]District Court Family'!$C31:$N31)+SUM('[1]District Court Family Appeals'!$C31:$N31)</f>
        <v>33</v>
      </c>
      <c r="N28" s="19">
        <f>SUM('[1]CC Jud Sep &amp; Div'!$C31:$N31)</f>
        <v>2</v>
      </c>
      <c r="O28" s="132">
        <f>SUM([1]ADMCA!$C$31:N31)</f>
        <v>4</v>
      </c>
    </row>
    <row r="29" spans="1:15" s="7" customFormat="1" ht="16.2" x14ac:dyDescent="0.3">
      <c r="A29" s="14" t="s">
        <v>31</v>
      </c>
      <c r="B29" s="40"/>
      <c r="C29" s="15">
        <f>'[1]Total Applications'!$N$32</f>
        <v>0</v>
      </c>
      <c r="D29" s="15">
        <f>SUM('[1]Total Applications'!$C$32:N32)</f>
        <v>65</v>
      </c>
      <c r="E29" s="16">
        <f>'[1]Waiting Times 1st Cons'!$N$32</f>
        <v>0</v>
      </c>
      <c r="F29" s="16">
        <f>'[1]Number Waiting Priority Apps'!$N$32</f>
        <v>0</v>
      </c>
      <c r="G29" s="16">
        <f>'[1]Numbers Waiting 1st Cons'!$N$32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Held'!$C32:$N32)</f>
        <v>46</v>
      </c>
      <c r="K29" s="18">
        <f>'[1]Number of 2nd Cons Apps Held'!$N$32</f>
        <v>0</v>
      </c>
      <c r="L29" s="18">
        <f>SUM('[1]Number of Priority Apps Held'!$C32:$N32)</f>
        <v>23</v>
      </c>
      <c r="M29" s="19">
        <f>SUM('[1]District Court Family'!$C32:$N32)+SUM('[1]District Court Family Appeals'!$C32:$N32)</f>
        <v>10</v>
      </c>
      <c r="N29" s="19">
        <f>SUM('[1]CC Jud Sep &amp; Div'!$C32:$N32)</f>
        <v>8</v>
      </c>
      <c r="O29" s="132">
        <f>SUM([1]ADMCA!$C$32:N32)</f>
        <v>0</v>
      </c>
    </row>
    <row r="30" spans="1:15" s="7" customFormat="1" ht="16.2" x14ac:dyDescent="0.3">
      <c r="A30" s="14" t="s">
        <v>32</v>
      </c>
      <c r="B30" s="40"/>
      <c r="C30" s="15">
        <f>'[1]Total Applications'!$N$33+'[1]Total Applications'!$N$34</f>
        <v>0</v>
      </c>
      <c r="D30" s="15">
        <f>SUM('[1]Total Applications'!$C$33:N34)</f>
        <v>2080</v>
      </c>
      <c r="E30" s="16">
        <f>'[1]Waiting Times 1st Cons'!$N$33</f>
        <v>0</v>
      </c>
      <c r="F30" s="16">
        <f>'[1]Number Waiting Priority Apps'!$N$33</f>
        <v>0</v>
      </c>
      <c r="G30" s="16">
        <f>'[1]Number of 1st Cons Apps Held'!$N$33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Held'!$C33:N34)</f>
        <v>213</v>
      </c>
      <c r="K30" s="18">
        <f>'[1]Number of 2nd Cons Apps Held'!$N$33+'[1]Number of 2nd Cons Apps Held'!$N$34</f>
        <v>0</v>
      </c>
      <c r="L30" s="18">
        <f>SUM('[1]Number of Priority Apps Held'!$C33:$N34)</f>
        <v>184</v>
      </c>
      <c r="M30" s="19">
        <f>SUM('[1]District Court Family Appeals'!$C$33:$N33)+SUM('[1]District Court Family'!$C33:$N33)</f>
        <v>20</v>
      </c>
      <c r="N30" s="19">
        <f>SUM('[1]CC Jud Sep &amp; Div'!$C33:$N33)</f>
        <v>0</v>
      </c>
      <c r="O30" s="104">
        <f>SUM([1]ADMCA!$C$33:N33)</f>
        <v>4</v>
      </c>
    </row>
    <row r="31" spans="1:15" s="7" customFormat="1" ht="16.2" x14ac:dyDescent="0.3">
      <c r="A31" s="14" t="s">
        <v>33</v>
      </c>
      <c r="B31" s="40"/>
      <c r="C31" s="15">
        <f>'[1]Total Applications'!$N$34</f>
        <v>0</v>
      </c>
      <c r="D31" s="15">
        <f>SUM('[1]Total Applications'!$C$36:N36)</f>
        <v>179</v>
      </c>
      <c r="E31" s="16">
        <f>'[1]Waiting Times 1st Cons'!$N$36</f>
        <v>0</v>
      </c>
      <c r="F31" s="16">
        <f>'[1]Number Waiting Priority Apps'!$N$36</f>
        <v>0</v>
      </c>
      <c r="G31" s="16">
        <f>'[1]Numbers Waiting 1st Cons'!$N$36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Held'!$C36:$N36)</f>
        <v>60</v>
      </c>
      <c r="K31" s="18">
        <f>'[1]Number of 2nd Cons Apps Held'!$N$36</f>
        <v>0</v>
      </c>
      <c r="L31" s="18">
        <f>SUM('[1]Number of Priority Apps Held'!$C36:$N36)</f>
        <v>23</v>
      </c>
      <c r="M31" s="19">
        <f>SUM('[1]District Court Family'!$C36:$N36)+SUM('[1]District Court Family Appeals'!$C36:$N36)</f>
        <v>78</v>
      </c>
      <c r="N31" s="19">
        <f>SUM('[1]CC Jud Sep &amp; Div'!$C36:$N36)</f>
        <v>0</v>
      </c>
      <c r="O31" s="131">
        <f>SUM([1]ADMCA!$C$36:N36)</f>
        <v>0</v>
      </c>
    </row>
    <row r="32" spans="1:15" s="7" customFormat="1" ht="16.2" x14ac:dyDescent="0.3">
      <c r="A32" s="14" t="s">
        <v>34</v>
      </c>
      <c r="B32" s="40"/>
      <c r="C32" s="15">
        <f>'[1]Total Applications'!$N$36</f>
        <v>0</v>
      </c>
      <c r="D32" s="15">
        <f>SUM('[1]Total Applications'!$C$36:N36)</f>
        <v>179</v>
      </c>
      <c r="E32" s="16">
        <f>'[1]Waiting Times 1st Cons'!$N$36</f>
        <v>0</v>
      </c>
      <c r="F32" s="16">
        <f>'[1]Number Waiting Priority Apps'!$N$36</f>
        <v>0</v>
      </c>
      <c r="G32" s="16">
        <f>'[1]Numbers Waiting 1st Cons'!$N$36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Held'!$C36:$N36)</f>
        <v>60</v>
      </c>
      <c r="K32" s="18">
        <f>'[1]Number of 2nd Cons Apps Held'!$N$36</f>
        <v>0</v>
      </c>
      <c r="L32" s="18">
        <f>SUM('[1]Number of Priority Apps Held'!$C36:$N36)</f>
        <v>23</v>
      </c>
      <c r="M32" s="19">
        <f>SUM('[1]District Court Family'!$C36:$N36)+SUM('[1]District Court Family Appeals'!$C36:$N36)</f>
        <v>78</v>
      </c>
      <c r="N32" s="19">
        <f>SUM('[1]CC Jud Sep &amp; Div'!$C36:$N36)</f>
        <v>0</v>
      </c>
      <c r="O32" s="132">
        <f>SUM([1]ADMCA!$C$36:N36)</f>
        <v>0</v>
      </c>
    </row>
    <row r="33" spans="1:15" s="7" customFormat="1" ht="16.2" x14ac:dyDescent="0.3">
      <c r="A33" s="14" t="s">
        <v>35</v>
      </c>
      <c r="B33" s="40"/>
      <c r="C33" s="15">
        <f>'[1]Total Applications'!$N$37</f>
        <v>0</v>
      </c>
      <c r="D33" s="15">
        <f>SUM('[1]Total Applications'!$C$37:N37)</f>
        <v>52</v>
      </c>
      <c r="E33" s="16">
        <f>'[1]Waiting Times 1st Cons'!$N$37</f>
        <v>0</v>
      </c>
      <c r="F33" s="16">
        <f>'[1]Number Waiting Priority Apps'!$N$37</f>
        <v>0</v>
      </c>
      <c r="G33" s="16">
        <f>'[1]Numbers Waiting 1st Cons'!$N$37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Held'!$C37:$N37)</f>
        <v>17</v>
      </c>
      <c r="K33" s="18">
        <f>'[1]Number of 2nd Cons Apps Held'!$N$37</f>
        <v>0</v>
      </c>
      <c r="L33" s="18">
        <f>SUM('[1]Number of Priority Apps Held'!$C37:$N37)</f>
        <v>1</v>
      </c>
      <c r="M33" s="19">
        <f>SUM('[1]District Court Family'!$C37:$N37)+SUM('[1]District Court Family Appeals'!$C37:$N37)</f>
        <v>28</v>
      </c>
      <c r="N33" s="19">
        <f>SUM('[1]CC Jud Sep &amp; Div'!$C37:$N37)</f>
        <v>0</v>
      </c>
      <c r="O33" s="132">
        <f>SUM([1]ADMCA!$C$37:N37)</f>
        <v>0</v>
      </c>
    </row>
    <row r="34" spans="1:15" s="7" customFormat="1" ht="16.2" x14ac:dyDescent="0.3">
      <c r="A34" s="14" t="s">
        <v>36</v>
      </c>
      <c r="B34" s="40"/>
      <c r="C34" s="15">
        <f>'[1]Total Applications'!$N$38</f>
        <v>0</v>
      </c>
      <c r="D34" s="15">
        <f>SUM('[1]Total Applications'!$C$38:N38)</f>
        <v>122</v>
      </c>
      <c r="E34" s="16">
        <f>'[1]Waiting Times 1st Cons'!$N$38</f>
        <v>0</v>
      </c>
      <c r="F34" s="16">
        <f>'[1]Number Waiting Priority Apps'!$N$38</f>
        <v>0</v>
      </c>
      <c r="G34" s="16">
        <f>'[1]Numbers Waiting 1st Cons'!$N$38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Held'!$C38:$N38)</f>
        <v>28</v>
      </c>
      <c r="K34" s="18">
        <f>'[1]Number of 2nd Cons Apps Held'!$N$38</f>
        <v>0</v>
      </c>
      <c r="L34" s="18">
        <f>SUM('[1]Number of Priority Apps Held'!$C38:$N38)</f>
        <v>8</v>
      </c>
      <c r="M34" s="19">
        <f>SUM('[1]District Court Family'!$C38:$N38)+SUM('[1]District Court Family Appeals'!$C38:$N38)</f>
        <v>53</v>
      </c>
      <c r="N34" s="19">
        <f>SUM('[1]CC Jud Sep &amp; Div'!$C38:$N38)</f>
        <v>4</v>
      </c>
      <c r="O34" s="104">
        <f>SUM([1]ADMCA!$C$38:N38)</f>
        <v>5</v>
      </c>
    </row>
    <row r="35" spans="1:15" s="7" customFormat="1" ht="16.2" x14ac:dyDescent="0.3">
      <c r="A35" s="14" t="s">
        <v>37</v>
      </c>
      <c r="B35" s="40"/>
      <c r="C35" s="15">
        <f>'[1]Total Applications'!$N$39</f>
        <v>0</v>
      </c>
      <c r="D35" s="15">
        <f>SUM('[1]Total Applications'!$C$39:N39)</f>
        <v>121</v>
      </c>
      <c r="E35" s="16">
        <f>'[1]Waiting Times 1st Cons'!$N$39</f>
        <v>0</v>
      </c>
      <c r="F35" s="16">
        <f>'[1]Number Waiting Priority Apps'!$N$39</f>
        <v>0</v>
      </c>
      <c r="G35" s="16">
        <f>'[1]Numbers Waiting 1st Cons'!$N$39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Held'!$C39:$N39)</f>
        <v>31</v>
      </c>
      <c r="K35" s="18">
        <f>'[1]Number of 2nd Cons Apps Held'!$N$39</f>
        <v>0</v>
      </c>
      <c r="L35" s="18">
        <f>SUM('[1]Number of Priority Apps Held'!$C39:$N39)</f>
        <v>6</v>
      </c>
      <c r="M35" s="19">
        <f>SUM('[1]District Court Family'!$C39:$N39)+SUM('[1]District Court Family Appeals'!$C39:$N39)</f>
        <v>51</v>
      </c>
      <c r="N35" s="19">
        <f>SUM('[1]CC Jud Sep &amp; Div'!$C39:$N39)</f>
        <v>0</v>
      </c>
      <c r="O35" s="102">
        <f>SUM([1]ADMCA!$C$39:N39)</f>
        <v>6</v>
      </c>
    </row>
    <row r="36" spans="1:15" s="7" customFormat="1" ht="16.8" thickBot="1" x14ac:dyDescent="0.35">
      <c r="A36" s="20" t="s">
        <v>38</v>
      </c>
      <c r="B36" s="66"/>
      <c r="C36" s="114">
        <f>'[1]Total Applications'!$N$40</f>
        <v>0</v>
      </c>
      <c r="D36" s="114">
        <f>SUM('[1]Total Applications'!$C$40:N40)</f>
        <v>126</v>
      </c>
      <c r="E36" s="115">
        <f>'[1]Waiting Times 1st Cons'!$N$40</f>
        <v>0</v>
      </c>
      <c r="F36" s="115">
        <f>'[1]Number Waiting Priority Apps'!$N$40</f>
        <v>0</v>
      </c>
      <c r="G36" s="115">
        <f>'[1]Numbers Waiting 1st Cons'!$N$40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Held'!$C40:$N40)</f>
        <v>17</v>
      </c>
      <c r="K36" s="92">
        <f>'[1]Number of 2nd Cons Apps Held'!$N$40</f>
        <v>0</v>
      </c>
      <c r="L36" s="92">
        <f>SUM('[1]Number of Priority Apps Held'!$C40:$N40)</f>
        <v>10</v>
      </c>
      <c r="M36" s="93">
        <f>SUM('[1]District Court Family'!$C40:$N40)+SUM('[1]District Court Family Appeals'!$C40:$N40)</f>
        <v>73</v>
      </c>
      <c r="N36" s="93">
        <f>SUM('[1]CC Jud Sep &amp; Div'!$C40:$N40)</f>
        <v>0</v>
      </c>
      <c r="O36" s="102">
        <f>SUM([1]ADMCA!$C$40:N40)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zoomScale="80" zoomScaleNormal="80" workbookViewId="0">
      <pane xSplit="1" topLeftCell="B1" activePane="topRight" state="frozen"/>
      <selection activeCell="A6" sqref="A6"/>
      <selection pane="topRight" activeCell="C21" sqref="C21"/>
    </sheetView>
  </sheetViews>
  <sheetFormatPr defaultRowHeight="12.6" x14ac:dyDescent="0.2"/>
  <cols>
    <col min="1" max="1" width="23.6328125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3.08984375" customWidth="1"/>
    <col min="11" max="11" width="10.6328125" style="21" hidden="1" customWidth="1"/>
    <col min="12" max="12" width="13.36328125" customWidth="1"/>
    <col min="13" max="14" width="22.6328125" customWidth="1"/>
    <col min="15" max="15" width="21.453125" customWidth="1"/>
  </cols>
  <sheetData>
    <row r="1" spans="1:16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6" ht="24.6" x14ac:dyDescent="0.2">
      <c r="A2" s="166" t="s">
        <v>48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6" ht="24.6" x14ac:dyDescent="0.2">
      <c r="A3" s="43"/>
      <c r="B3" s="49"/>
      <c r="C3" s="4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6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  <c r="P4" s="6"/>
    </row>
    <row r="5" spans="1:16" s="31" customFormat="1" ht="60" customHeight="1" thickBot="1" x14ac:dyDescent="0.25">
      <c r="A5" s="120" t="s">
        <v>4</v>
      </c>
      <c r="B5" s="50"/>
      <c r="C5" s="94" t="s">
        <v>42</v>
      </c>
      <c r="D5" s="26" t="s">
        <v>5</v>
      </c>
      <c r="E5" s="127" t="s">
        <v>6</v>
      </c>
      <c r="F5" s="127" t="s">
        <v>7</v>
      </c>
      <c r="G5" s="127" t="s">
        <v>8</v>
      </c>
      <c r="H5" s="128" t="s">
        <v>6</v>
      </c>
      <c r="I5" s="128" t="s">
        <v>8</v>
      </c>
      <c r="J5" s="129" t="s">
        <v>43</v>
      </c>
      <c r="K5" s="129" t="s">
        <v>44</v>
      </c>
      <c r="L5" s="129" t="s">
        <v>7</v>
      </c>
      <c r="M5" s="130" t="s">
        <v>39</v>
      </c>
      <c r="N5" s="130" t="s">
        <v>9</v>
      </c>
      <c r="O5" s="112" t="s">
        <v>59</v>
      </c>
    </row>
    <row r="6" spans="1:16" s="7" customFormat="1" ht="16.2" x14ac:dyDescent="0.3">
      <c r="A6" s="122" t="s">
        <v>10</v>
      </c>
      <c r="B6" s="154">
        <v>3.4</v>
      </c>
      <c r="C6" s="55">
        <f>'[1]Total Applications'!$D$4</f>
        <v>27</v>
      </c>
      <c r="D6" s="55">
        <f>SUM('[1]Total Applications'!$C$4:D4)</f>
        <v>56</v>
      </c>
      <c r="E6" s="123">
        <f>MAX('[1]Waiting Times 1st Cons'!$D$4:$D$4)</f>
        <v>3</v>
      </c>
      <c r="F6" s="123">
        <f>'[1]Number Waiting Priority Apps'!$D$4+'[1]Number Waiting Priority Apps'!$D$4</f>
        <v>6</v>
      </c>
      <c r="G6" s="123">
        <f>'[1]Numbers Waiting 1st Cons'!$D$4+'[1]Numbers Waiting 1st Cons'!$D$4</f>
        <v>14</v>
      </c>
      <c r="H6" s="124">
        <f>MAX('[1]Waiting Times 2nd Cons'!$D4:$D5)</f>
        <v>0</v>
      </c>
      <c r="I6" s="124">
        <f>SUM('[1]Numbers Waiting 2nd Cons'!$D4:$D5)</f>
        <v>0</v>
      </c>
      <c r="J6" s="125">
        <f>SUM('[1]Number of 1st Cons Apps Held'!$C$4:$D4)</f>
        <v>19</v>
      </c>
      <c r="K6" s="125">
        <f>'[1]Number of 2nd Cons Apps Held'!$D$4+'[1]Number of 2nd Cons Apps Held'!$D$5</f>
        <v>0</v>
      </c>
      <c r="L6" s="125">
        <f>SUM('[1]Number of Priority Apps Held'!$C$4:$D4)</f>
        <v>2</v>
      </c>
      <c r="M6" s="126">
        <f>SUM('[1]District Court Family'!$C4:$D4)+SUM('[1]District Court Family Appeals'!$C4:$D4)</f>
        <v>28</v>
      </c>
      <c r="N6" s="98">
        <f>SUM('[1]CC Jud Sep &amp; Div'!$C4:$D4)</f>
        <v>0</v>
      </c>
      <c r="O6" s="105">
        <f>SUM([1]ADMCA!$C$4:D4)</f>
        <v>0</v>
      </c>
    </row>
    <row r="7" spans="1:16" s="7" customFormat="1" ht="16.2" x14ac:dyDescent="0.3">
      <c r="A7" s="14" t="s">
        <v>46</v>
      </c>
      <c r="B7" s="155">
        <v>2.9</v>
      </c>
      <c r="C7" s="15">
        <f>'[1]Total Applications'!$D$5</f>
        <v>24</v>
      </c>
      <c r="D7" s="15">
        <f>SUM('[1]Total Applications'!$C5:D$5)</f>
        <v>85</v>
      </c>
      <c r="E7" s="16">
        <f>'[1]Waiting Times 1st Cons'!$D$5</f>
        <v>19</v>
      </c>
      <c r="F7" s="16">
        <f>'[1]Number Waiting Priority Apps'!$D$5</f>
        <v>2</v>
      </c>
      <c r="G7" s="16">
        <f>'[1]Numbers Waiting 1st Cons'!$D$5</f>
        <v>50</v>
      </c>
      <c r="H7" s="17">
        <f>'[1]Waiting Times 2nd Cons'!$D5</f>
        <v>0</v>
      </c>
      <c r="I7" s="17">
        <f>'[1]Numbers Waiting 2nd Cons'!$D5</f>
        <v>0</v>
      </c>
      <c r="J7" s="18">
        <f>SUM('[1]Number of 1st Cons Apps Held'!$C5:$D$5)</f>
        <v>26</v>
      </c>
      <c r="K7" s="18">
        <f>'[1]Number of 2nd Cons Apps Held'!$D$6</f>
        <v>0</v>
      </c>
      <c r="L7" s="18">
        <f>SUM('[1]Number of Priority Apps Held'!$C5:$D5)</f>
        <v>11</v>
      </c>
      <c r="M7" s="19">
        <f>SUM('[1]District Court Family'!$C5:$D5)+SUM('[1]District Court Family Appeals'!$C5:$D5)</f>
        <v>32</v>
      </c>
      <c r="N7" s="99">
        <f>SUM('[1]CC Jud Sep &amp; Div'!$C5:$D5)</f>
        <v>0</v>
      </c>
      <c r="O7" s="103">
        <f>SUM([1]ADMCA!$C5:D$5)</f>
        <v>34</v>
      </c>
    </row>
    <row r="8" spans="1:16" s="7" customFormat="1" ht="16.2" x14ac:dyDescent="0.3">
      <c r="A8" s="14" t="s">
        <v>11</v>
      </c>
      <c r="B8" s="156">
        <v>1.8</v>
      </c>
      <c r="C8" s="15">
        <f>'[1]Total Applications'!$D$6</f>
        <v>8</v>
      </c>
      <c r="D8" s="15">
        <f>SUM('[1]Total Applications'!$C6:D$6)</f>
        <v>16</v>
      </c>
      <c r="E8" s="16">
        <f>'[1]Waiting Times 1st Cons'!$D$6</f>
        <v>12</v>
      </c>
      <c r="F8" s="16">
        <f>'[1]Number Waiting Priority Apps'!$D$6</f>
        <v>0</v>
      </c>
      <c r="G8" s="16">
        <f>'[1]Numbers Waiting 1st Cons'!$D$6</f>
        <v>13</v>
      </c>
      <c r="H8" s="17">
        <f>'[1]Waiting Times 2nd Cons'!$D6</f>
        <v>0</v>
      </c>
      <c r="I8" s="17">
        <f>'[1]Numbers Waiting 2nd Cons'!$D6</f>
        <v>0</v>
      </c>
      <c r="J8" s="18">
        <f>SUM('[1]Number of 1st Cons Apps Held'!$C6:$D$6)</f>
        <v>2</v>
      </c>
      <c r="K8" s="18">
        <f>'[1]Number of 2nd Cons Apps Held'!$D$7</f>
        <v>0</v>
      </c>
      <c r="L8" s="18">
        <f>SUM('[1]Number of Priority Apps Held'!$C6:$D6)</f>
        <v>1</v>
      </c>
      <c r="M8" s="19">
        <f>SUM('[1]District Court Family'!$C6:$D6)+SUM('[1]District Court Family Appeals'!$C6:$D6)</f>
        <v>2</v>
      </c>
      <c r="N8" s="99">
        <f>SUM('[1]CC Jud Sep &amp; Div'!$C6:$D6)</f>
        <v>0</v>
      </c>
      <c r="O8" s="103">
        <f>SUM([1]ADMCA!$C6:D$6)</f>
        <v>0</v>
      </c>
    </row>
    <row r="9" spans="1:16" s="7" customFormat="1" ht="16.2" x14ac:dyDescent="0.3">
      <c r="A9" s="14" t="s">
        <v>12</v>
      </c>
      <c r="B9" s="156">
        <v>3.6</v>
      </c>
      <c r="C9" s="15">
        <f>'[1]Total Applications'!$D$7</f>
        <v>30</v>
      </c>
      <c r="D9" s="15">
        <f>SUM('[1]Total Applications'!$C$7:D7)</f>
        <v>53</v>
      </c>
      <c r="E9" s="16">
        <f>'[1]Waiting Times 1st Cons'!$D$7</f>
        <v>26</v>
      </c>
      <c r="F9" s="16">
        <f>'[1]Number Waiting Priority Apps'!$D$7</f>
        <v>6</v>
      </c>
      <c r="G9" s="16">
        <f>'[1]Numbers Waiting 1st Cons'!$D$7</f>
        <v>52</v>
      </c>
      <c r="H9" s="17">
        <f>'[1]Waiting Times 2nd Cons'!$D7</f>
        <v>0</v>
      </c>
      <c r="I9" s="17">
        <f>'[1]Numbers Waiting 2nd Cons'!$D7</f>
        <v>0</v>
      </c>
      <c r="J9" s="18">
        <f>SUM('[1]Number of 1st Cons Apps Held'!$C7:$D$7)</f>
        <v>39</v>
      </c>
      <c r="K9" s="18">
        <f>'[1]Number of 2nd Cons Apps Held'!$D$7</f>
        <v>0</v>
      </c>
      <c r="L9" s="18">
        <f>SUM('[1]Number of Priority Apps Held'!$C7:$D7)</f>
        <v>14</v>
      </c>
      <c r="M9" s="19">
        <f>SUM('[1]District Court Family'!$C7:$D7)+SUM('[1]District Court Family Appeals'!$C7:$D7)</f>
        <v>14</v>
      </c>
      <c r="N9" s="99">
        <f>SUM('[1]CC Jud Sep &amp; Div'!$C7:$D7)</f>
        <v>0</v>
      </c>
      <c r="O9" s="103">
        <f>SUM([1]ADMCA!$C$7:D7)</f>
        <v>9</v>
      </c>
    </row>
    <row r="10" spans="1:16" s="7" customFormat="1" ht="16.2" x14ac:dyDescent="0.3">
      <c r="A10" s="14" t="s">
        <v>13</v>
      </c>
      <c r="B10" s="156">
        <v>1.8</v>
      </c>
      <c r="C10" s="15">
        <f>'[1]Total Applications'!$D$8</f>
        <v>18</v>
      </c>
      <c r="D10" s="15">
        <f>SUM('[1]Total Applications'!$C$8:D8)</f>
        <v>29</v>
      </c>
      <c r="E10" s="16">
        <f>'[1]Waiting Times 1st Cons'!$D$8</f>
        <v>30</v>
      </c>
      <c r="F10" s="16">
        <f>'[1]Number Waiting Priority Apps'!$D$8</f>
        <v>4</v>
      </c>
      <c r="G10" s="16">
        <f>'[1]Numbers Waiting 1st Cons'!$D$8</f>
        <v>66</v>
      </c>
      <c r="H10" s="17">
        <f>'[1]Waiting Times 2nd Cons'!$D8</f>
        <v>0</v>
      </c>
      <c r="I10" s="17">
        <f>'[1]Numbers Waiting 2nd Cons'!$D8</f>
        <v>0</v>
      </c>
      <c r="J10" s="18">
        <f>SUM('[1]Number of 1st Cons Apps Held'!$C8:$D$8)</f>
        <v>7</v>
      </c>
      <c r="K10" s="18">
        <f>'[1]Number of 2nd Cons Apps Held'!$D$8</f>
        <v>0</v>
      </c>
      <c r="L10" s="18">
        <f>SUM('[1]Number of Priority Apps Held'!$C8:$D$8)</f>
        <v>2</v>
      </c>
      <c r="M10" s="19">
        <f>SUM('[1]District Court Family'!$C8:$D8)+SUM('[1]District Court Family Appeals'!$C8:$D8)</f>
        <v>10</v>
      </c>
      <c r="N10" s="99">
        <f>SUM('[1]CC Jud Sep &amp; Div'!$C8:$D8)</f>
        <v>0</v>
      </c>
      <c r="O10" s="103">
        <f>SUM([1]ADMCA!$C$8:D8)</f>
        <v>0</v>
      </c>
    </row>
    <row r="11" spans="1:16" s="7" customFormat="1" ht="16.2" x14ac:dyDescent="0.3">
      <c r="A11" s="14" t="s">
        <v>14</v>
      </c>
      <c r="B11" s="156">
        <v>2</v>
      </c>
      <c r="C11" s="15">
        <f>'[1]Total Applications'!$D$10</f>
        <v>13</v>
      </c>
      <c r="D11" s="15">
        <f>SUM('[1]Total Applications'!$C$10:D10)</f>
        <v>32</v>
      </c>
      <c r="E11" s="16">
        <f>'[1]Waiting Times 1st Cons'!$D$10</f>
        <v>15</v>
      </c>
      <c r="F11" s="16">
        <f>'[1]Number Waiting Priority Apps'!$D$10</f>
        <v>0</v>
      </c>
      <c r="G11" s="16">
        <f>'[1]Numbers Waiting 1st Cons'!$D$10</f>
        <v>30</v>
      </c>
      <c r="H11" s="17">
        <f>'[1]Waiting Times 2nd Cons'!$D10</f>
        <v>0</v>
      </c>
      <c r="I11" s="17">
        <f>'[1]Numbers Waiting 2nd Cons'!$D10</f>
        <v>0</v>
      </c>
      <c r="J11" s="18">
        <f>SUM('[1]Number of 1st Cons Apps Held'!$C10:$D$10)</f>
        <v>25</v>
      </c>
      <c r="K11" s="18">
        <f>'[1]Number of 2nd Cons Apps Held'!$D$10</f>
        <v>0</v>
      </c>
      <c r="L11" s="18">
        <f>SUM('[1]Number of Priority Apps Held'!$C$10:$D10)</f>
        <v>6</v>
      </c>
      <c r="M11" s="19">
        <f>SUM('[1]District Court Family'!$C10:$D10)+SUM('[1]District Court Family Appeals'!$C10:$D10)</f>
        <v>9</v>
      </c>
      <c r="N11" s="99">
        <f>SUM('[1]CC Jud Sep &amp; Div'!$C10:$D10)</f>
        <v>0</v>
      </c>
      <c r="O11" s="103">
        <f>SUM([1]ADMCA!$C$10:D10)</f>
        <v>0</v>
      </c>
    </row>
    <row r="12" spans="1:16" s="7" customFormat="1" ht="16.2" x14ac:dyDescent="0.3">
      <c r="A12" s="14" t="s">
        <v>15</v>
      </c>
      <c r="B12" s="156">
        <v>9.4</v>
      </c>
      <c r="C12" s="15">
        <f>'[1]Total Applications'!$D$11</f>
        <v>125</v>
      </c>
      <c r="D12" s="15">
        <f>SUM('[1]Total Applications'!$C$11:D11)</f>
        <v>254</v>
      </c>
      <c r="E12" s="16">
        <f>'[1]Waiting Times 1st Cons'!$D$11</f>
        <v>17</v>
      </c>
      <c r="F12" s="16">
        <f>'[1]Number Waiting Priority Apps'!$D$11</f>
        <v>2</v>
      </c>
      <c r="G12" s="16">
        <f>'[1]Numbers Waiting 1st Cons'!$D$11</f>
        <v>68</v>
      </c>
      <c r="H12" s="17">
        <f>'[1]Waiting Times 2nd Cons'!$D11</f>
        <v>0</v>
      </c>
      <c r="I12" s="17">
        <f>'[1]Numbers Waiting 2nd Cons'!$D11</f>
        <v>0</v>
      </c>
      <c r="J12" s="18">
        <f>SUM('[1]Number of 1st Cons Apps Held'!$C11:$D$11)</f>
        <v>118</v>
      </c>
      <c r="K12" s="18">
        <f>'[1]Number of 2nd Cons Apps Held'!$D$11</f>
        <v>0</v>
      </c>
      <c r="L12" s="18">
        <f>SUM('[1]Number of Priority Apps Held'!$C11:$D11)</f>
        <v>84</v>
      </c>
      <c r="M12" s="19">
        <f>SUM('[1]District Court Family'!$C11:$D11)+SUM('[1]District Court Family Appeals'!$C11:$D11)</f>
        <v>37</v>
      </c>
      <c r="N12" s="99">
        <f>SUM('[1]CC Jud Sep &amp; Div'!$C11:$D11)</f>
        <v>0</v>
      </c>
      <c r="O12" s="103">
        <f>SUM([1]ADMCA!$C$11:D11)</f>
        <v>1</v>
      </c>
    </row>
    <row r="13" spans="1:16" s="7" customFormat="1" ht="16.2" x14ac:dyDescent="0.3">
      <c r="A13" s="14" t="s">
        <v>16</v>
      </c>
      <c r="B13" s="156">
        <v>7.5</v>
      </c>
      <c r="C13" s="15">
        <f>'[1]Total Applications'!$D$12</f>
        <v>58</v>
      </c>
      <c r="D13" s="15">
        <f>SUM('[1]Total Applications'!$C$12:D12)</f>
        <v>119</v>
      </c>
      <c r="E13" s="16">
        <f>'[1]Waiting Times 1st Cons'!$D$12</f>
        <v>12</v>
      </c>
      <c r="F13" s="16">
        <f>'[1]Number Waiting Priority Apps'!$D$12</f>
        <v>11</v>
      </c>
      <c r="G13" s="16">
        <f>'[1]Numbers Waiting 1st Cons'!$D$12</f>
        <v>34</v>
      </c>
      <c r="H13" s="17">
        <f>'[1]Waiting Times 2nd Cons'!$D12</f>
        <v>0</v>
      </c>
      <c r="I13" s="17">
        <f>'[1]Numbers Waiting 2nd Cons'!$D12</f>
        <v>0</v>
      </c>
      <c r="J13" s="18">
        <f>SUM('[1]Number of 1st Cons Apps Held'!$C12:$D$12)</f>
        <v>56</v>
      </c>
      <c r="K13" s="18">
        <f>'[1]Number of 2nd Cons Apps Held'!$D$12</f>
        <v>0</v>
      </c>
      <c r="L13" s="18">
        <f>SUM('[1]Number of Priority Apps Held'!$C12:$D12)</f>
        <v>31</v>
      </c>
      <c r="M13" s="19">
        <f>SUM('[1]District Court Family'!$C12:$D12)+SUM('[1]District Court Family Appeals'!$C12:$D12)</f>
        <v>41</v>
      </c>
      <c r="N13" s="99">
        <f>SUM('[1]CC Jud Sep &amp; Div'!$C12:$D12)</f>
        <v>0</v>
      </c>
      <c r="O13" s="103">
        <f>SUM([1]ADMCA!$C$12:D12)</f>
        <v>9</v>
      </c>
    </row>
    <row r="14" spans="1:16" s="7" customFormat="1" ht="16.2" x14ac:dyDescent="0.3">
      <c r="A14" s="14" t="s">
        <v>17</v>
      </c>
      <c r="B14" s="156">
        <v>2.8</v>
      </c>
      <c r="C14" s="15">
        <f>'[1]Total Applications'!$D$14</f>
        <v>34</v>
      </c>
      <c r="D14" s="15">
        <f>SUM('[1]Total Applications'!$C$14:D14)</f>
        <v>76</v>
      </c>
      <c r="E14" s="16">
        <f>'[1]Waiting Times 1st Cons'!$D$14</f>
        <v>0</v>
      </c>
      <c r="F14" s="16">
        <f>'[1]Number Waiting Priority Apps'!$D$14</f>
        <v>3</v>
      </c>
      <c r="G14" s="16">
        <f>'[1]Numbers Waiting 1st Cons'!$D$14</f>
        <v>11</v>
      </c>
      <c r="H14" s="17">
        <f>'[1]Waiting Times 2nd Cons'!$D14</f>
        <v>0</v>
      </c>
      <c r="I14" s="17">
        <f>'[1]Numbers Waiting 2nd Cons'!$D14</f>
        <v>0</v>
      </c>
      <c r="J14" s="18">
        <f>SUM('[1]Number of 1st Cons Apps Held'!$C14:$D$14)</f>
        <v>24</v>
      </c>
      <c r="K14" s="18">
        <f>'[1]Number of 2nd Cons Apps Held'!$D$14</f>
        <v>0</v>
      </c>
      <c r="L14" s="18">
        <f>SUM('[1]Number of Priority Apps Held'!$C14:$D14)</f>
        <v>10</v>
      </c>
      <c r="M14" s="19">
        <f>SUM('[1]District Court Family'!$C14:$D14)+SUM('[1]District Court Family Appeals'!$C14:$D14)</f>
        <v>32</v>
      </c>
      <c r="N14" s="99">
        <f>SUM('[1]CC Jud Sep &amp; Div'!$C14:$D14)</f>
        <v>0</v>
      </c>
      <c r="O14" s="103">
        <f>SUM([1]ADMCA!$C$14:D14)</f>
        <v>1</v>
      </c>
    </row>
    <row r="15" spans="1:16" s="7" customFormat="1" ht="16.2" x14ac:dyDescent="0.3">
      <c r="A15" s="14" t="s">
        <v>18</v>
      </c>
      <c r="B15" s="156">
        <v>4</v>
      </c>
      <c r="C15" s="15">
        <f>'[1]Total Applications'!$D$15</f>
        <v>44</v>
      </c>
      <c r="D15" s="15">
        <f>SUM('[1]Total Applications'!$C$15:D15)</f>
        <v>76</v>
      </c>
      <c r="E15" s="16">
        <f>'[1]Waiting Times 1st Cons'!$D$15</f>
        <v>14</v>
      </c>
      <c r="F15" s="16">
        <f>'[1]Number Waiting Priority Apps'!$D$15</f>
        <v>3</v>
      </c>
      <c r="G15" s="16">
        <f>'[1]Numbers Waiting 1st Cons'!$D$15</f>
        <v>27</v>
      </c>
      <c r="H15" s="17">
        <f>'[1]Waiting Times 2nd Cons'!$D15</f>
        <v>0</v>
      </c>
      <c r="I15" s="17">
        <f>'[1]Numbers Waiting 2nd Cons'!$D15</f>
        <v>0</v>
      </c>
      <c r="J15" s="18">
        <f>SUM('[1]Number of 1st Cons Apps Held'!$C15:$D$15)</f>
        <v>34</v>
      </c>
      <c r="K15" s="18">
        <f>'[1]Number of 2nd Cons Apps Held'!$D$15</f>
        <v>0</v>
      </c>
      <c r="L15" s="18">
        <f>SUM('[1]Number of Priority Apps Held'!$C15:$D15)</f>
        <v>9</v>
      </c>
      <c r="M15" s="19">
        <f>SUM('[1]District Court Family'!$C15:$D15)+SUM('[1]District Court Family Appeals'!$C15:$D15)</f>
        <v>31</v>
      </c>
      <c r="N15" s="99">
        <f>SUM('[1]CC Jud Sep &amp; Div'!$C15:$D15)</f>
        <v>0</v>
      </c>
      <c r="O15" s="103">
        <f>SUM([1]ADMCA!$C$15:D15)</f>
        <v>9</v>
      </c>
    </row>
    <row r="16" spans="1:16" s="7" customFormat="1" ht="16.2" x14ac:dyDescent="0.3">
      <c r="A16" s="14" t="s">
        <v>19</v>
      </c>
      <c r="B16" s="156">
        <v>5.7</v>
      </c>
      <c r="C16" s="15">
        <f>'[1]Total Applications'!$D$16</f>
        <v>39</v>
      </c>
      <c r="D16" s="15">
        <f>SUM('[1]Total Applications'!$C$16:D16)</f>
        <v>68</v>
      </c>
      <c r="E16" s="16">
        <f>'[1]Waiting Times 1st Cons'!$D$16</f>
        <v>20</v>
      </c>
      <c r="F16" s="16">
        <f>'[1]Number Waiting Priority Apps'!$D$16</f>
        <v>2</v>
      </c>
      <c r="G16" s="16">
        <f>'[1]Numbers Waiting 1st Cons'!$D$16</f>
        <v>40</v>
      </c>
      <c r="H16" s="17">
        <f>'[1]Waiting Times 2nd Cons'!$D17</f>
        <v>0</v>
      </c>
      <c r="I16" s="17">
        <f>'[1]Numbers Waiting 2nd Cons'!$D17</f>
        <v>0</v>
      </c>
      <c r="J16" s="18">
        <f>SUM('[1]Number of 1st Cons Apps Held'!$C$16:$D16)</f>
        <v>47</v>
      </c>
      <c r="K16" s="18">
        <f>'[1]Number of 2nd Cons Apps Held'!$D$17</f>
        <v>0</v>
      </c>
      <c r="L16" s="18">
        <f>SUM('[1]Number of Priority Apps Held'!$C16:$D16)</f>
        <v>10</v>
      </c>
      <c r="M16" s="19">
        <f>SUM('[1]District Court Family'!$C16:$D16)+SUM('[1]District Court Family Appeals'!$C16:$D16)</f>
        <v>28</v>
      </c>
      <c r="N16" s="99">
        <f>SUM('[1]CC Jud Sep &amp; Div'!$C16:$D16)</f>
        <v>0</v>
      </c>
      <c r="O16" s="103">
        <f>SUM([1]ADMCA!$C$16:D16)</f>
        <v>0</v>
      </c>
    </row>
    <row r="17" spans="1:15" s="7" customFormat="1" ht="15" customHeight="1" x14ac:dyDescent="0.3">
      <c r="A17" s="14" t="s">
        <v>20</v>
      </c>
      <c r="B17" s="156">
        <v>4</v>
      </c>
      <c r="C17" s="15">
        <f>'[1]Total Applications'!$D$17</f>
        <v>76</v>
      </c>
      <c r="D17" s="15">
        <f>SUM('[1]Total Applications'!$C$17:D17)</f>
        <v>189</v>
      </c>
      <c r="E17" s="16">
        <f>'[1]Waiting Times 1st Cons'!$D$17</f>
        <v>8</v>
      </c>
      <c r="F17" s="16">
        <f>'[1]Number Waiting Priority Apps'!$D$17</f>
        <v>0</v>
      </c>
      <c r="G17" s="16">
        <f>'[1]Numbers Waiting 1st Cons'!$D$17</f>
        <v>10</v>
      </c>
      <c r="H17" s="17">
        <f>'[1]Waiting Times 2nd Cons'!$D18</f>
        <v>0</v>
      </c>
      <c r="I17" s="17">
        <f>'[1]Numbers Waiting 2nd Cons'!$D18</f>
        <v>0</v>
      </c>
      <c r="J17" s="18">
        <f>SUM('[1]Number of 1st Cons Apps Held'!$C$17:$D17)</f>
        <v>177</v>
      </c>
      <c r="K17" s="18">
        <f>'[1]Number of 2nd Cons Apps Held'!$D$18</f>
        <v>0</v>
      </c>
      <c r="L17" s="18">
        <f>SUM('[1]Number of Priority Apps Held'!$C17:$D17)</f>
        <v>171</v>
      </c>
      <c r="M17" s="19">
        <f>SUM('[1]District Court Family'!$C17:$D17)+SUM('[1]District Court Family Appeals'!$C17:$D17)</f>
        <v>13</v>
      </c>
      <c r="N17" s="99">
        <f>SUM('[1]CC Jud Sep &amp; Div'!$C17:$D17)</f>
        <v>0</v>
      </c>
      <c r="O17" s="76">
        <f>SUM([1]ADMCA!$C$17:D17)</f>
        <v>0</v>
      </c>
    </row>
    <row r="18" spans="1:15" s="7" customFormat="1" ht="16.2" x14ac:dyDescent="0.3">
      <c r="A18" s="14" t="s">
        <v>21</v>
      </c>
      <c r="B18" s="156">
        <v>5</v>
      </c>
      <c r="C18" s="15">
        <f>'[1]Total Applications'!$D$18</f>
        <v>29</v>
      </c>
      <c r="D18" s="15">
        <f>SUM('[1]Total Applications'!$C$18:D18)</f>
        <v>66</v>
      </c>
      <c r="E18" s="16">
        <f>'[1]Waiting Times 1st Cons'!$D$18</f>
        <v>24</v>
      </c>
      <c r="F18" s="16">
        <f>'[1]Number Waiting Priority Apps'!$D$18</f>
        <v>9</v>
      </c>
      <c r="G18" s="16">
        <f>'[1]Numbers Waiting 1st Cons'!$D$18</f>
        <v>77</v>
      </c>
      <c r="H18" s="17">
        <f>'[1]Waiting Times 2nd Cons'!$D19</f>
        <v>0</v>
      </c>
      <c r="I18" s="17">
        <f>'[1]Numbers Waiting 2nd Cons'!$D19</f>
        <v>0</v>
      </c>
      <c r="J18" s="18">
        <f>SUM('[1]Number of 1st Cons Apps Held'!$C$18:$D18)</f>
        <v>39</v>
      </c>
      <c r="K18" s="18">
        <f>'[1]Number of 2nd Cons Apps Held'!$D$19</f>
        <v>0</v>
      </c>
      <c r="L18" s="18">
        <f>SUM('[1]Number of Priority Apps Held'!$C18:$D18)</f>
        <v>5</v>
      </c>
      <c r="M18" s="19">
        <f>SUM('[1]District Court Family'!$C18:$D18)+SUM('[1]District Court Family Appeals'!$C18:$D18)</f>
        <v>12</v>
      </c>
      <c r="N18" s="99">
        <f>SUM('[1]CC Jud Sep &amp; Div'!$C18:$D18)</f>
        <v>1</v>
      </c>
      <c r="O18" s="108">
        <f>SUM([1]ADMCA!$C$18:D18)</f>
        <v>0</v>
      </c>
    </row>
    <row r="19" spans="1:15" s="7" customFormat="1" ht="16.2" x14ac:dyDescent="0.3">
      <c r="A19" s="14" t="s">
        <v>22</v>
      </c>
      <c r="B19" s="156">
        <v>5.9</v>
      </c>
      <c r="C19" s="15">
        <f>'[1]Total Applications'!$D$19+'[1]Total Applications'!$D$20</f>
        <v>41</v>
      </c>
      <c r="D19" s="15">
        <f>SUM('[1]Total Applications'!$C$19:D20)</f>
        <v>87</v>
      </c>
      <c r="E19" s="16">
        <f>MAX('[1]Waiting Times 1st Cons'!$D$19:$D$20)</f>
        <v>31</v>
      </c>
      <c r="F19" s="16">
        <f>'[1]Number Waiting Priority Apps'!$D$19+'[1]Number Waiting Priority Apps'!$D$20</f>
        <v>3</v>
      </c>
      <c r="G19" s="16">
        <f>'[1]Numbers Waiting 1st Cons'!$D$19+'[1]Numbers Waiting 1st Cons'!$D$20</f>
        <v>39</v>
      </c>
      <c r="H19" s="17">
        <f>MAX('[1]Waiting Times 2nd Cons'!$D20:$D21)</f>
        <v>0</v>
      </c>
      <c r="I19" s="17">
        <f>SUM('[1]Numbers Waiting 2nd Cons'!$D20:$D21)</f>
        <v>0</v>
      </c>
      <c r="J19" s="18">
        <f>SUM('[1]Number of 1st Cons Apps Held'!$C$19:$D20)</f>
        <v>24</v>
      </c>
      <c r="K19" s="18">
        <f>'[1]Number of 2nd Cons Apps Held'!$D$20+'[1]Number of 2nd Cons Apps Held'!$D$21</f>
        <v>0</v>
      </c>
      <c r="L19" s="18">
        <f>SUM('[1]Number of Priority Apps Held'!$C$19:$D20)</f>
        <v>8</v>
      </c>
      <c r="M19" s="19">
        <f>SUM('[1]District Court Family'!$C$19:$D20)+SUM('[1]District Court Family Appeals'!$C$19:$D20)</f>
        <v>46</v>
      </c>
      <c r="N19" s="99">
        <f>SUM('[1]CC Jud Sep &amp; Div'!$C19:$D20)</f>
        <v>0</v>
      </c>
      <c r="O19" s="76">
        <f>SUM([1]ADMCA!$C$19:D20)</f>
        <v>7</v>
      </c>
    </row>
    <row r="20" spans="1:15" s="7" customFormat="1" ht="16.2" x14ac:dyDescent="0.3">
      <c r="A20" s="14" t="s">
        <v>23</v>
      </c>
      <c r="B20" s="156">
        <v>3.6</v>
      </c>
      <c r="C20" s="15">
        <f>'[1]Total Applications'!$D$21</f>
        <v>48</v>
      </c>
      <c r="D20" s="15">
        <f>SUM('[1]Total Applications'!$C$21:D21)</f>
        <v>89</v>
      </c>
      <c r="E20" s="16">
        <f>'[1]Waiting Times 1st Cons'!$D$21</f>
        <v>4</v>
      </c>
      <c r="F20" s="16">
        <f>'[1]Number Waiting Priority Apps'!$D$21</f>
        <v>0</v>
      </c>
      <c r="G20" s="16">
        <f>'[1]Numbers Waiting 1st Cons'!$D$21</f>
        <v>18</v>
      </c>
      <c r="H20" s="17">
        <f>'[1]Waiting Times 2nd Cons'!$D22</f>
        <v>0</v>
      </c>
      <c r="I20" s="17">
        <f>'[1]Numbers Waiting 2nd Cons'!$D22</f>
        <v>0</v>
      </c>
      <c r="J20" s="18">
        <f>SUM('[1]Number of 1st Cons Apps Held'!$C$21:$D21)</f>
        <v>32</v>
      </c>
      <c r="K20" s="18">
        <f>'[1]Number of 2nd Cons Apps Held'!$D$22</f>
        <v>0</v>
      </c>
      <c r="L20" s="18">
        <f>SUM('[1]Number of Priority Apps Held'!$C21:$D21)</f>
        <v>11</v>
      </c>
      <c r="M20" s="19">
        <f>SUM('[1]District Court Family'!$C21:$D21)+SUM('[1]District Court Family Appeals'!$C21:$D21)</f>
        <v>32</v>
      </c>
      <c r="N20" s="99">
        <f>SUM('[1]CC Jud Sep &amp; Div'!$C21:$D21)</f>
        <v>0</v>
      </c>
      <c r="O20" s="76">
        <f>SUM([1]ADMCA!$C$21:D21)</f>
        <v>8</v>
      </c>
    </row>
    <row r="21" spans="1:15" s="7" customFormat="1" ht="16.2" x14ac:dyDescent="0.3">
      <c r="A21" s="14" t="s">
        <v>24</v>
      </c>
      <c r="B21" s="156">
        <v>4.9000000000000004</v>
      </c>
      <c r="C21" s="15">
        <f>'[1]Total Applications'!$D$22</f>
        <v>73</v>
      </c>
      <c r="D21" s="15">
        <f>SUM('[1]Total Applications'!$C$22:D22)</f>
        <v>158</v>
      </c>
      <c r="E21" s="16">
        <f>'[1]Waiting Times 1st Cons'!$D$22</f>
        <v>26</v>
      </c>
      <c r="F21" s="16">
        <f>'[1]Number Waiting Priority Apps'!$D$22</f>
        <v>13</v>
      </c>
      <c r="G21" s="16">
        <f>'[1]Numbers Waiting 1st Cons'!$D$22</f>
        <v>92</v>
      </c>
      <c r="H21" s="17">
        <f>'[1]Waiting Times 2nd Cons'!$D23</f>
        <v>0</v>
      </c>
      <c r="I21" s="17">
        <f>'[1]Numbers Waiting 2nd Cons'!$D23</f>
        <v>0</v>
      </c>
      <c r="J21" s="18">
        <f>SUM('[1]Number of 1st Cons Apps Held'!$C22:$D$22)</f>
        <v>51</v>
      </c>
      <c r="K21" s="18">
        <f>'[1]Number of 2nd Cons Apps Held'!$D$23</f>
        <v>0</v>
      </c>
      <c r="L21" s="18">
        <f>SUM('[1]Number of Priority Apps Held'!$C22:$D22)</f>
        <v>17</v>
      </c>
      <c r="M21" s="19">
        <f>SUM('[1]District Court Family'!$C22:$D22)+SUM('[1]District Court Family Appeals'!$C22:$D22)</f>
        <v>90</v>
      </c>
      <c r="N21" s="99">
        <f>SUM('[1]CC Jud Sep &amp; Div'!$C22:$D22)</f>
        <v>2</v>
      </c>
      <c r="O21" s="76">
        <f>SUM([1]ADMCA!$C$22:D22)</f>
        <v>12</v>
      </c>
    </row>
    <row r="22" spans="1:15" s="7" customFormat="1" ht="16.2" x14ac:dyDescent="0.3">
      <c r="A22" s="14" t="s">
        <v>25</v>
      </c>
      <c r="B22" s="156">
        <v>2</v>
      </c>
      <c r="C22" s="15">
        <f>'[1]Total Applications'!$D$23</f>
        <v>56</v>
      </c>
      <c r="D22" s="15">
        <f>SUM('[1]Total Applications'!$C$23:D23)</f>
        <v>85</v>
      </c>
      <c r="E22" s="16">
        <f>'[1]Waiting Times 1st Cons'!$D$23</f>
        <v>37</v>
      </c>
      <c r="F22" s="16">
        <f>'[1]Number Waiting Priority Apps'!$D$23</f>
        <v>7</v>
      </c>
      <c r="G22" s="16">
        <f>'[1]Numbers Waiting 1st Cons'!$D$23</f>
        <v>53</v>
      </c>
      <c r="H22" s="17">
        <f>'[1]Waiting Times 2nd Cons'!$D24</f>
        <v>0</v>
      </c>
      <c r="I22" s="17">
        <f>'[1]Numbers Waiting 2nd Cons'!$D24</f>
        <v>0</v>
      </c>
      <c r="J22" s="18">
        <f>SUM('[1]Number of 1st Cons Apps Held'!$C$23:$D23)</f>
        <v>23</v>
      </c>
      <c r="K22" s="18">
        <f>'[1]Number of 2nd Cons Apps Held'!$D$24</f>
        <v>0</v>
      </c>
      <c r="L22" s="18">
        <f>SUM('[1]Number of Priority Apps Held'!$C23:$D23)</f>
        <v>12</v>
      </c>
      <c r="M22" s="19">
        <f>SUM('[1]District Court Family'!$C23:$D23)+SUM('[1]District Court Family Appeals'!$C23:$D23)</f>
        <v>47</v>
      </c>
      <c r="N22" s="99">
        <f>SUM('[1]CC Jud Sep &amp; Div'!$C23:$D23)</f>
        <v>0</v>
      </c>
      <c r="O22" s="76">
        <f>SUM([1]ADMCA!$C$23:D23)</f>
        <v>0</v>
      </c>
    </row>
    <row r="23" spans="1:15" s="7" customFormat="1" ht="30" x14ac:dyDescent="0.3">
      <c r="A23" s="14" t="s">
        <v>60</v>
      </c>
      <c r="B23" s="157">
        <v>2</v>
      </c>
      <c r="C23" s="82">
        <f>'[1]Total Applications'!$D$24</f>
        <v>61</v>
      </c>
      <c r="D23" s="82">
        <f>SUM('[1]Total Applications'!$C$24:D24)</f>
        <v>107</v>
      </c>
      <c r="E23" s="83">
        <f>'[1]Waiting Times 1st Cons'!$D$24</f>
        <v>25</v>
      </c>
      <c r="F23" s="83">
        <f>'[1]Number Waiting Priority Apps'!$D$24</f>
        <v>1</v>
      </c>
      <c r="G23" s="83">
        <f>'[1]Numbers Waiting 1st Cons'!$D$24</f>
        <v>22</v>
      </c>
      <c r="H23" s="89"/>
      <c r="I23" s="89"/>
      <c r="J23" s="86">
        <f>SUM('[1]Number of 1st Cons Apps Held'!$C$24:$D24)</f>
        <v>33</v>
      </c>
      <c r="K23" s="86">
        <f>'[1]Number of 2nd Cons Apps Held'!$D$25</f>
        <v>0</v>
      </c>
      <c r="L23" s="86">
        <f>SUM('[1]Number of Priority Apps Held'!$C24:$D24)</f>
        <v>32</v>
      </c>
      <c r="M23" s="88">
        <f>SUM('[1]District Court Family'!$C24:$D24)+SUM('[1]District Court Family Appeals'!$C24:$D24)</f>
        <v>0</v>
      </c>
      <c r="N23" s="100">
        <f>SUM('[1]CC Jud Sep &amp; Div'!$C24:$D24)</f>
        <v>0</v>
      </c>
      <c r="O23" s="135">
        <f>SUM([1]ADMCA!$C$24:D24)</f>
        <v>58</v>
      </c>
    </row>
    <row r="24" spans="1:15" s="7" customFormat="1" ht="16.2" x14ac:dyDescent="0.3">
      <c r="A24" s="14" t="s">
        <v>26</v>
      </c>
      <c r="B24" s="156">
        <v>2.5316999999999998</v>
      </c>
      <c r="C24" s="15">
        <f>'[1]Total Applications'!$D$25+'[1]Total Applications'!$D$26</f>
        <v>26</v>
      </c>
      <c r="D24" s="15">
        <f>SUM('[1]Total Applications'!$C$25:D26)</f>
        <v>43</v>
      </c>
      <c r="E24" s="16">
        <f>MAX('[1]Waiting Times 1st Cons'!$D$25:$D$26)</f>
        <v>7</v>
      </c>
      <c r="F24" s="16">
        <f>'[1]Number Waiting Priority Apps'!$D$25+'[1]Number Waiting Priority Apps'!$D$26</f>
        <v>0</v>
      </c>
      <c r="G24" s="16">
        <f>'[1]Numbers Waiting 1st Cons'!$D$25+'[1]Numbers Waiting 1st Cons'!$D$26</f>
        <v>9</v>
      </c>
      <c r="H24" s="17">
        <f>MAX('[1]Waiting Times 2nd Cons'!$D25:$D26)</f>
        <v>0</v>
      </c>
      <c r="I24" s="17">
        <f>SUM('[1]Numbers Waiting 2nd Cons'!$D25:$D26)</f>
        <v>0</v>
      </c>
      <c r="J24" s="18">
        <f>SUM('[1]Number of 1st Cons Apps Held'!$C$25:$D26)</f>
        <v>16</v>
      </c>
      <c r="K24" s="18">
        <f>'[1]Number of 2nd Cons Apps Held'!$D$26+'[1]Number of 2nd Cons Apps Held'!$D$27</f>
        <v>0</v>
      </c>
      <c r="L24" s="18">
        <f>SUM('[1]Number of Priority Apps Held'!$C$25:$D26)</f>
        <v>6</v>
      </c>
      <c r="M24" s="19">
        <f>SUM('[1]District Court Family Appeals'!$C$25:$D26)+SUM('[1]District Court Family'!$C$25:$D26)</f>
        <v>22</v>
      </c>
      <c r="N24" s="99">
        <f>SUM('[1]CC Jud Sep &amp; Div'!$C25:$D26)</f>
        <v>0</v>
      </c>
      <c r="O24" s="76">
        <f>SUM([1]ADMCA!$C$25:D26)</f>
        <v>0</v>
      </c>
    </row>
    <row r="25" spans="1:15" s="7" customFormat="1" ht="15.75" customHeight="1" x14ac:dyDescent="0.3">
      <c r="A25" s="14" t="s">
        <v>27</v>
      </c>
      <c r="B25" s="156">
        <v>3.5</v>
      </c>
      <c r="C25" s="15">
        <f>'[1]Total Applications'!$D$28</f>
        <v>59</v>
      </c>
      <c r="D25" s="15">
        <f>SUM('[1]Total Applications'!$C$28:D28)</f>
        <v>99</v>
      </c>
      <c r="E25" s="16">
        <f>'[1]Waiting Times 1st Cons'!$D$28</f>
        <v>17</v>
      </c>
      <c r="F25" s="16">
        <f>'[1]Number Waiting Priority Apps'!$D$28</f>
        <v>5</v>
      </c>
      <c r="G25" s="16">
        <f>'[1]Numbers Waiting 1st Cons'!$D$28</f>
        <v>50</v>
      </c>
      <c r="H25" s="17">
        <f>'[1]Waiting Times 2nd Cons'!$D28</f>
        <v>0</v>
      </c>
      <c r="I25" s="17">
        <f>'[1]Numbers Waiting 2nd Cons'!$D28</f>
        <v>0</v>
      </c>
      <c r="J25" s="18">
        <f>SUM('[1]Number of 1st Cons Apps Held'!$C$28:$D28)</f>
        <v>24</v>
      </c>
      <c r="K25" s="18">
        <f>'[1]Number of 2nd Cons Apps Held'!$D$29</f>
        <v>0</v>
      </c>
      <c r="L25" s="18">
        <f>SUM('[1]Number of Priority Apps Held'!$C28:$D28)</f>
        <v>3</v>
      </c>
      <c r="M25" s="19">
        <f>SUM('[1]District Court Family'!$C28:$D28)+SUM('[1]District Court Family Appeals'!$C28:$D28)</f>
        <v>54</v>
      </c>
      <c r="N25" s="99">
        <f>SUM('[1]CC Jud Sep &amp; Div'!$C28:$D28)</f>
        <v>0</v>
      </c>
      <c r="O25" s="76">
        <f>SUM([1]ADMCA!$C$28:D28)</f>
        <v>0</v>
      </c>
    </row>
    <row r="26" spans="1:15" s="7" customFormat="1" ht="16.2" x14ac:dyDescent="0.3">
      <c r="A26" s="14" t="s">
        <v>28</v>
      </c>
      <c r="B26" s="156">
        <v>5</v>
      </c>
      <c r="C26" s="15">
        <f>'[1]Total Applications'!$D$29</f>
        <v>32</v>
      </c>
      <c r="D26" s="15">
        <f>SUM('[1]Total Applications'!$C$29:D29)</f>
        <v>72</v>
      </c>
      <c r="E26" s="16">
        <f>'[1]Waiting Times 1st Cons'!$D$29</f>
        <v>7</v>
      </c>
      <c r="F26" s="16">
        <f>'[1]Number Waiting Priority Apps'!$D$29</f>
        <v>5</v>
      </c>
      <c r="G26" s="16">
        <f>'[1]Numbers Waiting 1st Cons'!$D$29</f>
        <v>18</v>
      </c>
      <c r="H26" s="17">
        <f>'[1]Waiting Times 2nd Cons'!$D29</f>
        <v>0</v>
      </c>
      <c r="I26" s="17">
        <f>'[1]Numbers Waiting 2nd Cons'!$D29</f>
        <v>0</v>
      </c>
      <c r="J26" s="18">
        <f>SUM('[1]Number of 1st Cons Apps Held'!$C$29:$D29)</f>
        <v>25</v>
      </c>
      <c r="K26" s="18">
        <f>'[1]Number of 2nd Cons Apps Held'!$D$30</f>
        <v>0</v>
      </c>
      <c r="L26" s="18">
        <f>SUM('[1]Number of Priority Apps Held'!$C29:$D29)</f>
        <v>5</v>
      </c>
      <c r="M26" s="19">
        <f>SUM('[1]District Court Family'!$C29:$D29)+SUM('[1]District Court Family Appeals'!$C29:$D29)</f>
        <v>34</v>
      </c>
      <c r="N26" s="99">
        <f>SUM('[1]CC Jud Sep &amp; Div'!$C29:$D29)</f>
        <v>0</v>
      </c>
      <c r="O26" s="108">
        <f>SUM([1]ADMCA!$C$29:D29)</f>
        <v>1</v>
      </c>
    </row>
    <row r="27" spans="1:15" s="7" customFormat="1" ht="16.2" x14ac:dyDescent="0.3">
      <c r="A27" s="14" t="s">
        <v>29</v>
      </c>
      <c r="B27" s="156">
        <v>2.8</v>
      </c>
      <c r="C27" s="15">
        <f>'[1]Total Applications'!$D$30</f>
        <v>14</v>
      </c>
      <c r="D27" s="15">
        <f>SUM('[1]Total Applications'!$C$30:D30)</f>
        <v>40</v>
      </c>
      <c r="E27" s="16">
        <f>'[1]Waiting Times 1st Cons'!$D$30</f>
        <v>21</v>
      </c>
      <c r="F27" s="16">
        <f>'[1]Number Waiting Priority Apps'!$D$30</f>
        <v>1</v>
      </c>
      <c r="G27" s="16">
        <f>'[1]Numbers Waiting 1st Cons'!$D$30</f>
        <v>11</v>
      </c>
      <c r="H27" s="17">
        <f>'[1]Waiting Times 2nd Cons'!$D30</f>
        <v>0</v>
      </c>
      <c r="I27" s="17">
        <f>'[1]Numbers Waiting 2nd Cons'!$D30</f>
        <v>0</v>
      </c>
      <c r="J27" s="18">
        <f>SUM('[1]Number of 1st Cons Apps Held'!$C$30:$D30)</f>
        <v>16</v>
      </c>
      <c r="K27" s="18">
        <f>'[1]Number of 2nd Cons Apps Held'!$D$31</f>
        <v>0</v>
      </c>
      <c r="L27" s="18">
        <f>SUM('[1]Number of Priority Apps Held'!$C30:$D30)</f>
        <v>0</v>
      </c>
      <c r="M27" s="19">
        <f>SUM('[1]District Court Family'!$C30:$D30)+SUM('[1]District Court Family Appeals'!$C30:$D30)</f>
        <v>24</v>
      </c>
      <c r="N27" s="99">
        <f>SUM('[1]CC Jud Sep &amp; Div'!$C30:$D30)</f>
        <v>0</v>
      </c>
      <c r="O27" s="76">
        <f>SUM([1]ADMCA!$C$30:D30)</f>
        <v>7</v>
      </c>
    </row>
    <row r="28" spans="1:15" s="7" customFormat="1" ht="16.2" x14ac:dyDescent="0.3">
      <c r="A28" s="14" t="s">
        <v>30</v>
      </c>
      <c r="B28" s="156">
        <v>2</v>
      </c>
      <c r="C28" s="15">
        <f>'[1]Total Applications'!$D$31</f>
        <v>21</v>
      </c>
      <c r="D28" s="15">
        <f>SUM('[1]Total Applications'!$C$31:D31)</f>
        <v>40</v>
      </c>
      <c r="E28" s="16">
        <f>'[1]Waiting Times 1st Cons'!$D$31</f>
        <v>39</v>
      </c>
      <c r="F28" s="16">
        <f>'[1]Number Waiting Priority Apps'!$D$31</f>
        <v>5</v>
      </c>
      <c r="G28" s="16">
        <f>'[1]Numbers Waiting 1st Cons'!$D$31</f>
        <v>32</v>
      </c>
      <c r="H28" s="17">
        <f>'[1]Waiting Times 2nd Cons'!$D31</f>
        <v>0</v>
      </c>
      <c r="I28" s="17">
        <f>'[1]Numbers Waiting 2nd Cons'!$D31</f>
        <v>0</v>
      </c>
      <c r="J28" s="18">
        <f>SUM('[1]Number of 1st Cons Apps Held'!$C$31:$D31)</f>
        <v>9</v>
      </c>
      <c r="K28" s="18">
        <f>'[1]Number of 2nd Cons Apps Held'!$D$32</f>
        <v>0</v>
      </c>
      <c r="L28" s="18">
        <f>SUM('[1]Number of Priority Apps Held'!$C31:$D31)</f>
        <v>3</v>
      </c>
      <c r="M28" s="19">
        <f>SUM('[1]District Court Family'!$C31:$D31)+SUM('[1]District Court Family Appeals'!$C31:$D31)</f>
        <v>19</v>
      </c>
      <c r="N28" s="99">
        <f>SUM('[1]CC Jud Sep &amp; Div'!$C31:$D31)</f>
        <v>2</v>
      </c>
      <c r="O28" s="106">
        <f>SUM([1]ADMCA!$C$31:D31)</f>
        <v>3</v>
      </c>
    </row>
    <row r="29" spans="1:15" s="7" customFormat="1" ht="16.2" x14ac:dyDescent="0.3">
      <c r="A29" s="14" t="s">
        <v>31</v>
      </c>
      <c r="B29" s="156">
        <v>2.7</v>
      </c>
      <c r="C29" s="15">
        <f>'[1]Total Applications'!$D$32</f>
        <v>24</v>
      </c>
      <c r="D29" s="15">
        <f>SUM('[1]Total Applications'!$C$32:D32)</f>
        <v>43</v>
      </c>
      <c r="E29" s="16">
        <f>'[1]Waiting Times 1st Cons'!$D$32</f>
        <v>46</v>
      </c>
      <c r="F29" s="16">
        <f>'[1]Number Waiting Priority Apps'!$D$32</f>
        <v>12</v>
      </c>
      <c r="G29" s="16">
        <f>'[1]Numbers Waiting 1st Cons'!$D$32</f>
        <v>126</v>
      </c>
      <c r="H29" s="17">
        <f>'[1]Waiting Times 2nd Cons'!$D32</f>
        <v>0</v>
      </c>
      <c r="I29" s="17">
        <f>'[1]Numbers Waiting 2nd Cons'!$D32</f>
        <v>0</v>
      </c>
      <c r="J29" s="18">
        <f>SUM('[1]Number of 1st Cons Apps Held'!$C$32:$D32)</f>
        <v>33</v>
      </c>
      <c r="K29" s="18">
        <f>'[1]Number of 2nd Cons Apps Held'!$D$33</f>
        <v>0</v>
      </c>
      <c r="L29" s="18">
        <f>SUM('[1]Number of Priority Apps Held'!$C32:$D32)</f>
        <v>12</v>
      </c>
      <c r="M29" s="19">
        <f>SUM('[1]District Court Family'!$C32:$D32)+SUM('[1]District Court Family Appeals'!$C32:$D32)</f>
        <v>8</v>
      </c>
      <c r="N29" s="99">
        <f>SUM('[1]CC Jud Sep &amp; Div'!$C32:$D32)</f>
        <v>1</v>
      </c>
      <c r="O29" s="106">
        <f>SUM([1]ADMCA!$C$32:D32)</f>
        <v>0</v>
      </c>
    </row>
    <row r="30" spans="1:15" s="7" customFormat="1" ht="16.2" x14ac:dyDescent="0.3">
      <c r="A30" s="14" t="s">
        <v>32</v>
      </c>
      <c r="B30" s="156">
        <v>4.5999999999999996</v>
      </c>
      <c r="C30" s="15">
        <f>'[1]Total Applications'!$D$33+'[1]Total Applications'!$D$34</f>
        <v>607</v>
      </c>
      <c r="D30" s="15">
        <f>SUM('[1]Total Applications'!$C$33:D34)</f>
        <v>1292</v>
      </c>
      <c r="E30" s="16">
        <f>'[1]Waiting Times 1st Cons'!$D$33</f>
        <v>20</v>
      </c>
      <c r="F30" s="16">
        <f>'[1]Number Waiting Priority Apps'!$D$33</f>
        <v>1</v>
      </c>
      <c r="G30" s="16">
        <f>'[1]Numbers Waiting 1st Cons'!$D$33</f>
        <v>47</v>
      </c>
      <c r="H30" s="17">
        <f>'[1]Waiting Times 2nd Cons'!$D33</f>
        <v>0</v>
      </c>
      <c r="I30" s="17">
        <f>'[1]Numbers Waiting 2nd Cons'!$D33</f>
        <v>0</v>
      </c>
      <c r="J30" s="18">
        <f>SUM('[1]Number of 1st Cons Apps Held'!$C$33:$D34)</f>
        <v>140</v>
      </c>
      <c r="K30" s="18">
        <f>'[1]Number of 2nd Cons Apps Held'!$D$34+'[1]Number of 2nd Cons Apps Held'!$D$35</f>
        <v>0</v>
      </c>
      <c r="L30" s="18">
        <f>SUM('[1]Number of Priority Apps Held'!$C33:$D34)</f>
        <v>120</v>
      </c>
      <c r="M30" s="19">
        <f>SUM('[1]District Court Family'!$C33:$D33)+SUM('[1]District Court Family Appeals'!$C33:$D33)</f>
        <v>11</v>
      </c>
      <c r="N30" s="99">
        <f>SUM('[1]CC Jud Sep &amp; Div'!$C33:$D33)</f>
        <v>0</v>
      </c>
      <c r="O30" s="108">
        <f>SUM([1]ADMCA!$C$33:D33)</f>
        <v>3</v>
      </c>
    </row>
    <row r="31" spans="1:15" s="7" customFormat="1" ht="16.2" x14ac:dyDescent="0.3">
      <c r="A31" s="14" t="s">
        <v>33</v>
      </c>
      <c r="B31" s="156">
        <v>2</v>
      </c>
      <c r="C31" s="15">
        <f>'[1]Total Applications'!$D$35</f>
        <v>12</v>
      </c>
      <c r="D31" s="15">
        <f>SUM('[1]Total Applications'!$C$35:D35)</f>
        <v>30</v>
      </c>
      <c r="E31" s="16">
        <f>'[1]Waiting Times 1st Cons'!$D$35</f>
        <v>34</v>
      </c>
      <c r="F31" s="16">
        <f>'[1]Number Waiting Priority Apps'!$D$35</f>
        <v>0</v>
      </c>
      <c r="G31" s="16">
        <f>'[1]Numbers Waiting 1st Cons'!$D$35</f>
        <v>52</v>
      </c>
      <c r="H31" s="17">
        <f>'[1]Waiting Times 2nd Cons'!$D35</f>
        <v>0</v>
      </c>
      <c r="I31" s="17">
        <f>'[1]Numbers Waiting 2nd Cons'!$D35</f>
        <v>0</v>
      </c>
      <c r="J31" s="18">
        <f>SUM('[1]Number of 1st Cons Apps Held'!$C$35:$D35)</f>
        <v>13</v>
      </c>
      <c r="K31" s="18">
        <f>'[1]Number of 2nd Cons Apps Held'!$D$36</f>
        <v>0</v>
      </c>
      <c r="L31" s="18">
        <f>SUM('[1]Number of Priority Apps Held'!$C35:$D35)</f>
        <v>2</v>
      </c>
      <c r="M31" s="19">
        <f>SUM('[1]District Court Family'!$C35:$D35)+SUM('[1]District Court Family Appeals'!$C35:$D35)</f>
        <v>8</v>
      </c>
      <c r="N31" s="99">
        <f>SUM('[1]CC Jud Sep &amp; Div'!$C35:$D35)</f>
        <v>8</v>
      </c>
      <c r="O31" s="76">
        <f>SUM([1]ADMCA!$C$35:D35)</f>
        <v>2</v>
      </c>
    </row>
    <row r="32" spans="1:15" s="7" customFormat="1" ht="16.2" x14ac:dyDescent="0.3">
      <c r="A32" s="14" t="s">
        <v>34</v>
      </c>
      <c r="B32" s="156">
        <v>4.5</v>
      </c>
      <c r="C32" s="15">
        <f>'[1]Total Applications'!$D$36</f>
        <v>55</v>
      </c>
      <c r="D32" s="15">
        <f>SUM('[1]Total Applications'!$C$36:D36)</f>
        <v>108</v>
      </c>
      <c r="E32" s="16">
        <f>'[1]Waiting Times 1st Cons'!$D$36</f>
        <v>11</v>
      </c>
      <c r="F32" s="16">
        <f>'[1]Number Waiting Priority Apps'!$D$36</f>
        <v>6</v>
      </c>
      <c r="G32" s="16">
        <f>'[1]Numbers Waiting 1st Cons'!$D$36</f>
        <v>23</v>
      </c>
      <c r="H32" s="17">
        <f>'[1]Waiting Times 2nd Cons'!$D36</f>
        <v>0</v>
      </c>
      <c r="I32" s="17">
        <f>'[1]Numbers Waiting 2nd Cons'!$D36</f>
        <v>0</v>
      </c>
      <c r="J32" s="18">
        <f>SUM('[1]Number of 1st Cons Apps Held'!$C$36:$D36)</f>
        <v>41</v>
      </c>
      <c r="K32" s="18">
        <f>'[1]Number of 2nd Cons Apps Held'!$D$37</f>
        <v>0</v>
      </c>
      <c r="L32" s="18">
        <f>SUM('[1]Number of Priority Apps Held'!$C36:$D36)</f>
        <v>15</v>
      </c>
      <c r="M32" s="19">
        <f>SUM('[1]District Court Family'!$C36:$D36)+SUM('[1]District Court Family Appeals'!$C36:$D36)</f>
        <v>50</v>
      </c>
      <c r="N32" s="99">
        <f>SUM('[1]CC Jud Sep &amp; Div'!$C36:$D36)</f>
        <v>0</v>
      </c>
      <c r="O32" s="106">
        <f>SUM([1]ADMCA!$C$36:D36)</f>
        <v>0</v>
      </c>
    </row>
    <row r="33" spans="1:15" s="7" customFormat="1" ht="16.2" x14ac:dyDescent="0.3">
      <c r="A33" s="14" t="s">
        <v>35</v>
      </c>
      <c r="B33" s="156">
        <v>2</v>
      </c>
      <c r="C33" s="15">
        <f>'[1]Total Applications'!$D$37</f>
        <v>12</v>
      </c>
      <c r="D33" s="15">
        <f>SUM('[1]Total Applications'!$C$37:D37)</f>
        <v>36</v>
      </c>
      <c r="E33" s="16">
        <f>'[1]Waiting Times 1st Cons'!$D$37</f>
        <v>11</v>
      </c>
      <c r="F33" s="16">
        <f>'[1]Number Waiting Priority Apps'!$D$37</f>
        <v>0</v>
      </c>
      <c r="G33" s="16">
        <f>'[1]Numbers Waiting 1st Cons'!$D$37</f>
        <v>15</v>
      </c>
      <c r="H33" s="17">
        <f>'[1]Waiting Times 2nd Cons'!$D37</f>
        <v>0</v>
      </c>
      <c r="I33" s="17">
        <f>'[1]Numbers Waiting 2nd Cons'!$D37</f>
        <v>0</v>
      </c>
      <c r="J33" s="18">
        <f>SUM('[1]Number of 1st Cons Apps Held'!$C$37:$D37)</f>
        <v>17</v>
      </c>
      <c r="K33" s="18">
        <f>'[1]Number of 2nd Cons Apps Held'!$D$38</f>
        <v>0</v>
      </c>
      <c r="L33" s="18">
        <f>SUM('[1]Number of Priority Apps Held'!$C37:$D37)</f>
        <v>1</v>
      </c>
      <c r="M33" s="19">
        <f>SUM('[1]District Court Family'!$C37:$D37)+SUM('[1]District Court Family Appeals'!$C37:$D37)</f>
        <v>18</v>
      </c>
      <c r="N33" s="99">
        <f>SUM('[1]CC Jud Sep &amp; Div'!$C37:$D37)</f>
        <v>0</v>
      </c>
      <c r="O33" s="106">
        <f>SUM([1]ADMCA!$C$37:D37)</f>
        <v>0</v>
      </c>
    </row>
    <row r="34" spans="1:15" s="7" customFormat="1" ht="16.2" x14ac:dyDescent="0.3">
      <c r="A34" s="14" t="s">
        <v>36</v>
      </c>
      <c r="B34" s="156">
        <v>2</v>
      </c>
      <c r="C34" s="15">
        <f>'[1]Total Applications'!$D$38</f>
        <v>41</v>
      </c>
      <c r="D34" s="15">
        <f>SUM('[1]Total Applications'!$C$38:D38)</f>
        <v>74</v>
      </c>
      <c r="E34" s="16">
        <f>'[1]Waiting Times 1st Cons'!$D$38</f>
        <v>27</v>
      </c>
      <c r="F34" s="16">
        <f>'[1]Number Waiting Priority Apps'!$D$38</f>
        <v>4</v>
      </c>
      <c r="G34" s="16">
        <f>'[1]Numbers Waiting 1st Cons'!$D$38</f>
        <v>42</v>
      </c>
      <c r="H34" s="17">
        <f>'[1]Waiting Times 2nd Cons'!$D38</f>
        <v>0</v>
      </c>
      <c r="I34" s="17">
        <f>'[1]Numbers Waiting 2nd Cons'!$D38</f>
        <v>0</v>
      </c>
      <c r="J34" s="18">
        <f>SUM('[1]Number of 1st Cons Apps Held'!$C$38:$D38)</f>
        <v>20</v>
      </c>
      <c r="K34" s="18">
        <f>'[1]Number of 2nd Cons Apps Held'!$D$39</f>
        <v>0</v>
      </c>
      <c r="L34" s="18">
        <f>SUM('[1]Number of Priority Apps Held'!$C38:$D38)</f>
        <v>5</v>
      </c>
      <c r="M34" s="19">
        <f>SUM('[1]District Court Family'!$C38:$D38)+SUM('[1]District Court Family Appeals'!$C38:$D38)</f>
        <v>30</v>
      </c>
      <c r="N34" s="99">
        <f>SUM('[1]CC Jud Sep &amp; Div'!$C38:$D38)</f>
        <v>1</v>
      </c>
      <c r="O34" s="108">
        <f>SUM([1]ADMCA!$C$38:D38)</f>
        <v>2</v>
      </c>
    </row>
    <row r="35" spans="1:15" s="7" customFormat="1" ht="16.2" x14ac:dyDescent="0.3">
      <c r="A35" s="14" t="s">
        <v>37</v>
      </c>
      <c r="B35" s="156">
        <v>3.6</v>
      </c>
      <c r="C35" s="15">
        <f>'[1]Total Applications'!$D$39</f>
        <v>22</v>
      </c>
      <c r="D35" s="15">
        <f>SUM('[1]Total Applications'!$C$39:D39)</f>
        <v>63</v>
      </c>
      <c r="E35" s="16">
        <f>'[1]Waiting Times 1st Cons'!$D$39</f>
        <v>10</v>
      </c>
      <c r="F35" s="16">
        <f>'[1]Number Waiting Priority Apps'!$D$39</f>
        <v>0</v>
      </c>
      <c r="G35" s="16">
        <f>'[1]Numbers Waiting 1st Cons'!$D$39</f>
        <v>15</v>
      </c>
      <c r="H35" s="17">
        <f>'[1]Waiting Times 2nd Cons'!$D39</f>
        <v>0</v>
      </c>
      <c r="I35" s="17">
        <f>'[1]Numbers Waiting 2nd Cons'!$D39</f>
        <v>0</v>
      </c>
      <c r="J35" s="18">
        <f>SUM('[1]Number of 1st Cons Apps Held'!$C$39:$D39)</f>
        <v>22</v>
      </c>
      <c r="K35" s="18">
        <f>'[1]Number of 2nd Cons Apps Held'!$D$40</f>
        <v>0</v>
      </c>
      <c r="L35" s="18">
        <f>SUM('[1]Number of Priority Apps Held'!$C39:$D39)</f>
        <v>3</v>
      </c>
      <c r="M35" s="19">
        <f>SUM('[1]District Court Family'!$C39:$D39)+SUM('[1]District Court Family Appeals'!$C39:$D39)</f>
        <v>32</v>
      </c>
      <c r="N35" s="99">
        <f>SUM('[1]CC Jud Sep &amp; Div'!$C39:$D39)</f>
        <v>0</v>
      </c>
      <c r="O35" s="103">
        <f>SUM([1]ADMCA!$C$39:D39)</f>
        <v>0</v>
      </c>
    </row>
    <row r="36" spans="1:15" s="7" customFormat="1" ht="16.8" thickBot="1" x14ac:dyDescent="0.35">
      <c r="A36" s="20" t="s">
        <v>38</v>
      </c>
      <c r="B36" s="158">
        <v>4.5999999999999996</v>
      </c>
      <c r="C36" s="114">
        <f>'[1]Total Applications'!$D$40</f>
        <v>39</v>
      </c>
      <c r="D36" s="114">
        <f>SUM('[1]Total Applications'!$C$40:D40)</f>
        <v>79</v>
      </c>
      <c r="E36" s="115">
        <f>'[1]Waiting Times 1st Cons'!$D$40</f>
        <v>27</v>
      </c>
      <c r="F36" s="115">
        <f>'[1]Number Waiting Priority Apps'!$D$40</f>
        <v>3</v>
      </c>
      <c r="G36" s="115">
        <f>'[1]Numbers Waiting 1st Cons'!$D$40</f>
        <v>43</v>
      </c>
      <c r="H36" s="22">
        <f>'[1]Waiting Times 2nd Cons'!$D40</f>
        <v>0</v>
      </c>
      <c r="I36" s="22">
        <f>'[1]Numbers Waiting 2nd Cons'!$D40</f>
        <v>0</v>
      </c>
      <c r="J36" s="92">
        <f>SUM('[1]Number of 1st Cons Apps Held'!$C$40:$D40)</f>
        <v>11</v>
      </c>
      <c r="K36" s="92">
        <f>'[1]Number of 2nd Cons Apps Held'!$D$41</f>
        <v>0</v>
      </c>
      <c r="L36" s="92">
        <f>SUM('[1]Number of Priority Apps Held'!$C40:$D40)</f>
        <v>6</v>
      </c>
      <c r="M36" s="93">
        <f>SUM('[1]District Court Family'!$C40:$D40)+SUM('[1]District Court Family Appeals'!$C40:$D40)</f>
        <v>46</v>
      </c>
      <c r="N36" s="133">
        <f>SUM('[1]CC Jud Sep &amp; Div'!$C40:$D40)</f>
        <v>0</v>
      </c>
      <c r="O36" s="103">
        <f>SUM([1]ADMCA!$C$40:D40)</f>
        <v>4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tabSelected="1" topLeftCell="A10" zoomScale="80" zoomScaleNormal="80" workbookViewId="0">
      <pane xSplit="1" topLeftCell="B1" activePane="topRight" state="frozen"/>
      <selection activeCell="A6" sqref="A6"/>
      <selection pane="topRight" activeCell="F12" sqref="F12"/>
    </sheetView>
  </sheetViews>
  <sheetFormatPr defaultRowHeight="12.6" x14ac:dyDescent="0.2"/>
  <cols>
    <col min="1" max="1" width="23.6328125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8" width="14.08984375" hidden="1" customWidth="1"/>
    <col min="9" max="9" width="14.26953125" hidden="1" customWidth="1"/>
    <col min="10" max="10" width="13.26953125" customWidth="1"/>
    <col min="11" max="11" width="10.90625" style="21" hidden="1" customWidth="1"/>
    <col min="12" max="12" width="12" customWidth="1"/>
    <col min="13" max="13" width="22.6328125" customWidth="1"/>
    <col min="14" max="14" width="21.453125" bestFit="1" customWidth="1"/>
    <col min="15" max="15" width="21.453125" customWidth="1"/>
  </cols>
  <sheetData>
    <row r="1" spans="1:16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6" ht="24.6" x14ac:dyDescent="0.2">
      <c r="A2" s="166" t="s">
        <v>49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6" ht="24.6" x14ac:dyDescent="0.2">
      <c r="A3" s="45"/>
      <c r="B3" s="49"/>
      <c r="C3" s="4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6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  <c r="P4" s="139"/>
    </row>
    <row r="5" spans="1:16" s="31" customFormat="1" ht="60" customHeight="1" thickBot="1" x14ac:dyDescent="0.25">
      <c r="A5" s="110" t="s">
        <v>4</v>
      </c>
      <c r="B5" s="137"/>
      <c r="C5" s="138" t="s">
        <v>42</v>
      </c>
      <c r="D5" s="138" t="s">
        <v>5</v>
      </c>
      <c r="E5" s="127" t="s">
        <v>6</v>
      </c>
      <c r="F5" s="127" t="s">
        <v>7</v>
      </c>
      <c r="G5" s="127" t="s">
        <v>8</v>
      </c>
      <c r="H5" s="128" t="s">
        <v>6</v>
      </c>
      <c r="I5" s="128" t="s">
        <v>8</v>
      </c>
      <c r="J5" s="129" t="s">
        <v>43</v>
      </c>
      <c r="K5" s="25" t="s">
        <v>44</v>
      </c>
      <c r="L5" s="129" t="s">
        <v>7</v>
      </c>
      <c r="M5" s="130" t="s">
        <v>39</v>
      </c>
      <c r="N5" s="130" t="s">
        <v>9</v>
      </c>
      <c r="O5" s="112" t="s">
        <v>59</v>
      </c>
    </row>
    <row r="6" spans="1:16" s="7" customFormat="1" ht="16.2" x14ac:dyDescent="0.3">
      <c r="A6" s="109" t="s">
        <v>10</v>
      </c>
      <c r="B6" s="155"/>
      <c r="C6" s="121">
        <f>'[1]Total Applications'!$E$4</f>
        <v>42</v>
      </c>
      <c r="D6" s="121">
        <f>SUM('[1]Total Applications'!$C$4:E4)</f>
        <v>98</v>
      </c>
      <c r="E6" s="123">
        <f>MAX('[1]Waiting Times 1st Cons'!$E$4:$E$4)</f>
        <v>6</v>
      </c>
      <c r="F6" s="123">
        <f>'[1]Number Waiting Priority Apps'!$E$4+'[1]Number Waiting Priority Apps'!$E$4</f>
        <v>4</v>
      </c>
      <c r="G6" s="123">
        <f>'[1]Numbers Waiting 1st Cons'!$E$4+'[1]Numbers Waiting 1st Cons'!$E$4</f>
        <v>14</v>
      </c>
      <c r="H6" s="124">
        <f>MAX('[1]Waiting Times 2nd Cons'!$E4:$E5)</f>
        <v>0</v>
      </c>
      <c r="I6" s="124">
        <f>SUM('[1]Numbers Waiting 2nd Cons'!$E4:$E5)</f>
        <v>0</v>
      </c>
      <c r="J6" s="125">
        <f>SUM('[1]Number of 1st Cons Apps Held'!$C$4:$E4)</f>
        <v>34</v>
      </c>
      <c r="K6" s="18">
        <f>'[1]Number of 2nd Cons Apps Held'!$E$4+'[1]Number of 2nd Cons Apps Held'!$E$5</f>
        <v>0</v>
      </c>
      <c r="L6" s="125">
        <f>SUM('[1]Number of Priority Apps Held'!$C$4:$E4)</f>
        <v>6</v>
      </c>
      <c r="M6" s="126">
        <f>SUM('[1]District Court Family'!$C4:$E4)+SUM('[1]District Court Family Appeals'!$C4:$E4)</f>
        <v>47</v>
      </c>
      <c r="N6" s="60">
        <f>SUM('[1]CC Jud Sep &amp; Div'!$C$4:$E4)</f>
        <v>0</v>
      </c>
      <c r="O6" s="101">
        <f>SUM([1]ADMCA!$C$4:E4)</f>
        <v>0</v>
      </c>
    </row>
    <row r="7" spans="1:16" s="7" customFormat="1" ht="16.2" x14ac:dyDescent="0.3">
      <c r="A7" s="14" t="s">
        <v>46</v>
      </c>
      <c r="B7" s="155"/>
      <c r="C7" s="15">
        <f>'[1]Total Applications'!$E$5</f>
        <v>48</v>
      </c>
      <c r="D7" s="15">
        <f>SUM('[1]Total Applications'!$C5:E$5)</f>
        <v>133</v>
      </c>
      <c r="E7" s="16">
        <f>'[1]Waiting Times 1st Cons'!$E$5</f>
        <v>21</v>
      </c>
      <c r="F7" s="16">
        <f>'[1]Number Waiting Priority Apps'!$E$5</f>
        <v>4</v>
      </c>
      <c r="G7" s="16">
        <f>'[1]Numbers Waiting 1st Cons'!$E$5</f>
        <v>64</v>
      </c>
      <c r="H7" s="17">
        <f>'[1]Waiting Times 2nd Cons'!$E5</f>
        <v>0</v>
      </c>
      <c r="I7" s="17">
        <f>'[1]Numbers Waiting 2nd Cons'!$E5</f>
        <v>0</v>
      </c>
      <c r="J7" s="18">
        <f>SUM('[1]Number of 1st Cons Apps Held'!$C5:$E5)</f>
        <v>36</v>
      </c>
      <c r="K7" s="18">
        <f>'[1]Number of 2nd Cons Apps Held'!$E$6</f>
        <v>0</v>
      </c>
      <c r="L7" s="18">
        <f>SUM('[1]Number of Priority Apps Held'!$C5:$E5)</f>
        <v>14</v>
      </c>
      <c r="M7" s="19">
        <f>SUM('[1]District Court Family'!$C5:$E5)+SUM('[1]District Court Family Appeals'!$C5:$E5)</f>
        <v>50</v>
      </c>
      <c r="N7" s="19">
        <f>SUM('[1]CC Jud Sep &amp; Div'!$C5:$E5)</f>
        <v>0</v>
      </c>
      <c r="O7" s="102">
        <f>SUM([1]ADMCA!$C5:E$5)</f>
        <v>40</v>
      </c>
    </row>
    <row r="8" spans="1:16" s="7" customFormat="1" ht="16.2" x14ac:dyDescent="0.3">
      <c r="A8" s="14" t="s">
        <v>11</v>
      </c>
      <c r="B8" s="156"/>
      <c r="C8" s="15">
        <f>'[1]Total Applications'!$E$6</f>
        <v>0</v>
      </c>
      <c r="D8" s="15">
        <f>SUM('[1]Total Applications'!$C$6:E6)</f>
        <v>16</v>
      </c>
      <c r="E8" s="16">
        <f>'[1]Waiting Times 1st Cons'!$E$6</f>
        <v>16</v>
      </c>
      <c r="F8" s="16">
        <f>'[1]Number Waiting Priority Apps'!$E$6</f>
        <v>0</v>
      </c>
      <c r="G8" s="16">
        <f>'[1]Numbers Waiting 1st Cons'!$E$6</f>
        <v>11</v>
      </c>
      <c r="H8" s="17">
        <f>'[1]Waiting Times 2nd Cons'!$E6</f>
        <v>0</v>
      </c>
      <c r="I8" s="17">
        <f>'[1]Numbers Waiting 2nd Cons'!$E6</f>
        <v>0</v>
      </c>
      <c r="J8" s="18">
        <f>SUM('[1]Number of 1st Cons Apps Held'!$C6:$E6)</f>
        <v>4</v>
      </c>
      <c r="K8" s="18">
        <f>'[1]Number of 2nd Cons Apps Held'!$E$6</f>
        <v>0</v>
      </c>
      <c r="L8" s="18">
        <f>SUM('[1]Number of Priority Apps Held'!$C6:$E6)</f>
        <v>1</v>
      </c>
      <c r="M8" s="19">
        <f>SUM('[1]District Court Family'!$C6:$E6)+SUM('[1]District Court Family Appeals'!$C6:$E6)</f>
        <v>2</v>
      </c>
      <c r="N8" s="19">
        <f>SUM('[1]CC Jud Sep &amp; Div'!$C6:$E6)</f>
        <v>0</v>
      </c>
      <c r="O8" s="102">
        <f>SUM([1]ADMCA!$C6:E$6)</f>
        <v>0</v>
      </c>
    </row>
    <row r="9" spans="1:16" s="7" customFormat="1" ht="16.2" x14ac:dyDescent="0.3">
      <c r="A9" s="14" t="s">
        <v>12</v>
      </c>
      <c r="B9" s="156"/>
      <c r="C9" s="15">
        <f>'[1]Total Applications'!$E$7</f>
        <v>25</v>
      </c>
      <c r="D9" s="15">
        <f>SUM('[1]Total Applications'!$C$7:E7)</f>
        <v>78</v>
      </c>
      <c r="E9" s="16">
        <f>'[1]Waiting Times 1st Cons'!$E$7</f>
        <v>25</v>
      </c>
      <c r="F9" s="16">
        <f>'[1]Number Waiting Priority Apps'!$E$7</f>
        <v>8</v>
      </c>
      <c r="G9" s="16">
        <f>'[1]Numbers Waiting 1st Cons'!$E$7</f>
        <v>48</v>
      </c>
      <c r="H9" s="17">
        <f>'[1]Waiting Times 2nd Cons'!$E7</f>
        <v>0</v>
      </c>
      <c r="I9" s="17">
        <f>'[1]Numbers Waiting 2nd Cons'!$E7</f>
        <v>0</v>
      </c>
      <c r="J9" s="18">
        <f>SUM('[1]Number of 1st Cons Apps Held'!$C7:$E7)</f>
        <v>52</v>
      </c>
      <c r="K9" s="18">
        <f>'[1]Number of 2nd Cons Apps Held'!$E$7</f>
        <v>0</v>
      </c>
      <c r="L9" s="18">
        <f>SUM('[1]Number of Priority Apps Held'!$C7:$E7)</f>
        <v>17</v>
      </c>
      <c r="M9" s="19">
        <f>SUM('[1]District Court Family'!$C7:$E7)+SUM('[1]District Court Family Appeals'!$C7:$E7)</f>
        <v>18</v>
      </c>
      <c r="N9" s="19">
        <f>SUM('[1]CC Jud Sep &amp; Div'!$C7:$E7)</f>
        <v>0</v>
      </c>
      <c r="O9" s="102">
        <f>SUM([1]ADMCA!$C$7:E7)</f>
        <v>14</v>
      </c>
    </row>
    <row r="10" spans="1:16" s="7" customFormat="1" ht="16.2" x14ac:dyDescent="0.3">
      <c r="A10" s="14" t="s">
        <v>13</v>
      </c>
      <c r="B10" s="156"/>
      <c r="C10" s="15">
        <f>'[1]Total Applications'!$E$8</f>
        <v>17</v>
      </c>
      <c r="D10" s="15">
        <f>SUM('[1]Total Applications'!$C$8:E8)</f>
        <v>46</v>
      </c>
      <c r="E10" s="16">
        <f>'[1]Waiting Times 1st Cons'!$E$8</f>
        <v>32</v>
      </c>
      <c r="F10" s="16">
        <f>'[1]Number Waiting Priority Apps'!$E$8</f>
        <v>3</v>
      </c>
      <c r="G10" s="16">
        <f>'[1]Numbers Waiting 1st Cons'!$E$8</f>
        <v>64</v>
      </c>
      <c r="H10" s="17">
        <f>'[1]Waiting Times 2nd Cons'!$E8</f>
        <v>0</v>
      </c>
      <c r="I10" s="17">
        <f>'[1]Numbers Waiting 2nd Cons'!$E8</f>
        <v>0</v>
      </c>
      <c r="J10" s="18">
        <f>SUM('[1]Number of 1st Cons Apps Held'!$C8:$E8)</f>
        <v>9</v>
      </c>
      <c r="K10" s="18">
        <f>'[1]Number of 2nd Cons Apps Held'!$E$8</f>
        <v>0</v>
      </c>
      <c r="L10" s="18">
        <f>SUM('[1]Number of Priority Apps Held'!$C8:$E8)</f>
        <v>2</v>
      </c>
      <c r="M10" s="19">
        <f>SUM('[1]District Court Family'!$C8:$E8)+SUM('[1]District Court Family Appeals'!$C8:$E8)</f>
        <v>20</v>
      </c>
      <c r="N10" s="19">
        <f>SUM('[1]CC Jud Sep &amp; Div'!$C8:$E8)</f>
        <v>0</v>
      </c>
      <c r="O10" s="102">
        <f>SUM([1]ADMCA!$C$8:E8)</f>
        <v>0</v>
      </c>
    </row>
    <row r="11" spans="1:16" s="7" customFormat="1" ht="16.2" x14ac:dyDescent="0.3">
      <c r="A11" s="14" t="s">
        <v>14</v>
      </c>
      <c r="B11" s="156"/>
      <c r="C11" s="15">
        <f>'[1]Total Applications'!$E$10</f>
        <v>10</v>
      </c>
      <c r="D11" s="15">
        <f>SUM('[1]Total Applications'!$C$10:E10)</f>
        <v>42</v>
      </c>
      <c r="E11" s="16">
        <f>'[1]Waiting Times 1st Cons'!$E$10</f>
        <v>19</v>
      </c>
      <c r="F11" s="16">
        <f>'[1]Number Waiting Priority Apps'!$E$10</f>
        <v>1</v>
      </c>
      <c r="G11" s="16">
        <f>'[1]Numbers Waiting 1st Cons'!$E$10</f>
        <v>37</v>
      </c>
      <c r="H11" s="17">
        <f>'[1]Waiting Times 2nd Cons'!$E10</f>
        <v>0</v>
      </c>
      <c r="I11" s="17">
        <f>'[1]Numbers Waiting 2nd Cons'!$E10</f>
        <v>0</v>
      </c>
      <c r="J11" s="18">
        <f>SUM('[1]Number of 1st Cons Apps Held'!$E$10:$EC10)</f>
        <v>27</v>
      </c>
      <c r="K11" s="18">
        <f>'[1]Number of 2nd Cons Apps Held'!$E$10</f>
        <v>0</v>
      </c>
      <c r="L11" s="18">
        <f>SUM('[1]Number of Priority Apps Held'!$C$10:$E10)</f>
        <v>7</v>
      </c>
      <c r="M11" s="19">
        <f>SUM('[1]District Court Family'!$C10:$E10)+SUM('[1]District Court Family Appeals'!$C10:$E10)</f>
        <v>15</v>
      </c>
      <c r="N11" s="19">
        <f>SUM('[1]CC Jud Sep &amp; Div'!$C10:$E10)</f>
        <v>0</v>
      </c>
      <c r="O11" s="102">
        <f>SUM([1]ADMCA!$C$10:E10)</f>
        <v>0</v>
      </c>
    </row>
    <row r="12" spans="1:16" s="7" customFormat="1" ht="16.2" x14ac:dyDescent="0.3">
      <c r="A12" s="14" t="s">
        <v>15</v>
      </c>
      <c r="B12" s="156"/>
      <c r="C12" s="15">
        <f>'[1]Total Applications'!$E$11</f>
        <v>117</v>
      </c>
      <c r="D12" s="15">
        <f>SUM('[1]Total Applications'!$C$11:E11)</f>
        <v>371</v>
      </c>
      <c r="E12" s="16">
        <f>'[1]Waiting Times 1st Cons'!$E$11</f>
        <v>16</v>
      </c>
      <c r="F12" s="16">
        <f>'[1]Number Waiting Priority Apps'!$E$11</f>
        <v>2</v>
      </c>
      <c r="G12" s="16">
        <f>'[1]Numbers Waiting 1st Cons'!$E$11</f>
        <v>61</v>
      </c>
      <c r="H12" s="17">
        <f>'[1]Waiting Times 2nd Cons'!$E11</f>
        <v>0</v>
      </c>
      <c r="I12" s="17">
        <f>'[1]Numbers Waiting 2nd Cons'!$E11</f>
        <v>0</v>
      </c>
      <c r="J12" s="18">
        <f>SUM('[1]Number of 1st Cons Apps Held'!$C11:$E11)</f>
        <v>175</v>
      </c>
      <c r="K12" s="18">
        <f>'[1]Number of 2nd Cons Apps Held'!$E$11</f>
        <v>0</v>
      </c>
      <c r="L12" s="18">
        <f>SUM('[1]Number of Priority Apps Held'!$C11:$E11)</f>
        <v>129</v>
      </c>
      <c r="M12" s="19">
        <f>SUM('[1]District Court Family'!$C11:$E11)+SUM('[1]District Court Family Appeals'!$C11:$E11)</f>
        <v>58</v>
      </c>
      <c r="N12" s="19">
        <f>SUM('[1]CC Jud Sep &amp; Div'!$C11:$E11)</f>
        <v>0</v>
      </c>
      <c r="O12" s="102">
        <f>SUM([1]ADMCA!$C$11:E11)</f>
        <v>1</v>
      </c>
    </row>
    <row r="13" spans="1:16" s="7" customFormat="1" ht="16.2" x14ac:dyDescent="0.3">
      <c r="A13" s="14" t="s">
        <v>16</v>
      </c>
      <c r="B13" s="156"/>
      <c r="C13" s="15">
        <f>'[1]Total Applications'!$E$12</f>
        <v>58</v>
      </c>
      <c r="D13" s="15">
        <f>SUM('[1]Total Applications'!$C$12:E12)</f>
        <v>177</v>
      </c>
      <c r="E13" s="16">
        <f>'[1]Waiting Times 1st Cons'!$E$12</f>
        <v>9</v>
      </c>
      <c r="F13" s="16">
        <f>'[1]Number Waiting Priority Apps'!$E$12</f>
        <v>9</v>
      </c>
      <c r="G13" s="16">
        <f>'[1]Numbers Waiting 1st Cons'!$E$12</f>
        <v>41</v>
      </c>
      <c r="H13" s="17">
        <f>'[1]Waiting Times 2nd Cons'!$E12</f>
        <v>0</v>
      </c>
      <c r="I13" s="17">
        <f>'[1]Numbers Waiting 2nd Cons'!$E12</f>
        <v>0</v>
      </c>
      <c r="J13" s="18">
        <f>SUM('[1]Number of 1st Cons Apps Held'!$E12:$E12)</f>
        <v>23</v>
      </c>
      <c r="K13" s="18">
        <f>'[1]Number of 2nd Cons Apps Held'!$E$12</f>
        <v>0</v>
      </c>
      <c r="L13" s="18">
        <f>SUM('[1]Number of Priority Apps Held'!$C12:$E12)</f>
        <v>48</v>
      </c>
      <c r="M13" s="19">
        <f>SUM('[1]District Court Family'!$C12:$E12)+SUM('[1]District Court Family Appeals'!$C12:$E12)</f>
        <v>66</v>
      </c>
      <c r="N13" s="19">
        <f>SUM('[1]CC Jud Sep &amp; Div'!$C12:$E12)</f>
        <v>0</v>
      </c>
      <c r="O13" s="102">
        <f>SUM([1]ADMCA!$C$12:E12)</f>
        <v>11</v>
      </c>
    </row>
    <row r="14" spans="1:16" s="7" customFormat="1" ht="16.2" x14ac:dyDescent="0.3">
      <c r="A14" s="14" t="s">
        <v>17</v>
      </c>
      <c r="B14" s="156"/>
      <c r="C14" s="15">
        <f>'[1]Total Applications'!$E$14</f>
        <v>27</v>
      </c>
      <c r="D14" s="15">
        <f>SUM('[1]Total Applications'!$C$14:E14)</f>
        <v>103</v>
      </c>
      <c r="E14" s="16">
        <f>'[1]Waiting Times 1st Cons'!$E$14</f>
        <v>2</v>
      </c>
      <c r="F14" s="16">
        <f>'[1]Number Waiting Priority Apps'!$E$14</f>
        <v>4</v>
      </c>
      <c r="G14" s="16">
        <f>'[1]Numbers Waiting 1st Cons'!$E$14</f>
        <v>8</v>
      </c>
      <c r="H14" s="17">
        <f>'[1]Waiting Times 2nd Cons'!$E14</f>
        <v>0</v>
      </c>
      <c r="I14" s="17">
        <f>'[1]Numbers Waiting 2nd Cons'!$E14</f>
        <v>0</v>
      </c>
      <c r="J14" s="18">
        <f>SUM('[1]Number of 1st Cons Apps Held'!$C14:$E14)</f>
        <v>42</v>
      </c>
      <c r="K14" s="18">
        <f>'[1]Number of 2nd Cons Apps Held'!$E$14</f>
        <v>0</v>
      </c>
      <c r="L14" s="18">
        <f>SUM('[1]Number of Priority Apps Held'!$C14:$E14)</f>
        <v>17</v>
      </c>
      <c r="M14" s="19">
        <f>SUM('[1]District Court Family'!$C14:$E14)+SUM('[1]District Court Family Appeals'!$C14:$E14)</f>
        <v>42</v>
      </c>
      <c r="N14" s="19">
        <f>SUM('[1]CC Jud Sep &amp; Div'!$C14:$E14)</f>
        <v>0</v>
      </c>
      <c r="O14" s="102">
        <f>SUM([1]ADMCA!$C$14:E14)</f>
        <v>1</v>
      </c>
    </row>
    <row r="15" spans="1:16" s="7" customFormat="1" ht="16.2" x14ac:dyDescent="0.3">
      <c r="A15" s="14" t="s">
        <v>18</v>
      </c>
      <c r="B15" s="156"/>
      <c r="C15" s="15">
        <f>'[1]Total Applications'!$E$15</f>
        <v>39</v>
      </c>
      <c r="D15" s="15">
        <f>SUM('[1]Total Applications'!$C$15:E15)</f>
        <v>115</v>
      </c>
      <c r="E15" s="16">
        <f>'[1]Waiting Times 1st Cons'!$E$15</f>
        <v>19</v>
      </c>
      <c r="F15" s="16">
        <f>'[1]Number Waiting Priority Apps'!$E$15</f>
        <v>5</v>
      </c>
      <c r="G15" s="16">
        <f>'[1]Numbers Waiting 1st Cons'!$E$15</f>
        <v>38</v>
      </c>
      <c r="H15" s="17">
        <f>'[1]Waiting Times 2nd Cons'!$E15</f>
        <v>0</v>
      </c>
      <c r="I15" s="17">
        <f>'[1]Numbers Waiting 2nd Cons'!$E15</f>
        <v>0</v>
      </c>
      <c r="J15" s="18">
        <f>SUM('[1]Number of 1st Cons Apps Held'!$C15:$E15)</f>
        <v>42</v>
      </c>
      <c r="K15" s="18">
        <f>'[1]Number of 2nd Cons Apps Held'!$E$15</f>
        <v>0</v>
      </c>
      <c r="L15" s="18">
        <f>SUM('[1]Number of Priority Apps Held'!$C15:$E15)</f>
        <v>11</v>
      </c>
      <c r="M15" s="19">
        <f>SUM('[1]District Court Family'!$C15:$E15)+SUM('[1]District Court Family Appeals'!$C15:$E15)</f>
        <v>41</v>
      </c>
      <c r="N15" s="19">
        <f>SUM('[1]CC Jud Sep &amp; Div'!$C15:$E15)</f>
        <v>0</v>
      </c>
      <c r="O15" s="102">
        <f>SUM([1]ADMCA!$C$15:E15)</f>
        <v>21</v>
      </c>
    </row>
    <row r="16" spans="1:16" s="7" customFormat="1" ht="16.2" x14ac:dyDescent="0.3">
      <c r="A16" s="14" t="s">
        <v>19</v>
      </c>
      <c r="B16" s="156"/>
      <c r="C16" s="15">
        <f>'[1]Total Applications'!$E$16</f>
        <v>41</v>
      </c>
      <c r="D16" s="15">
        <f>SUM('[1]Total Applications'!$C$16:E16)</f>
        <v>109</v>
      </c>
      <c r="E16" s="16">
        <f>'[1]Waiting Times 1st Cons'!$E$16</f>
        <v>22</v>
      </c>
      <c r="F16" s="16">
        <f>'[1]Number Waiting Priority Apps'!$E$16</f>
        <v>4</v>
      </c>
      <c r="G16" s="16">
        <f>'[1]Numbers Waiting 1st Cons'!$E$16</f>
        <v>51</v>
      </c>
      <c r="H16" s="17">
        <f>'[1]Waiting Times 2nd Cons'!$E17</f>
        <v>0</v>
      </c>
      <c r="I16" s="17">
        <f>'[1]Numbers Waiting 2nd Cons'!$E17</f>
        <v>0</v>
      </c>
      <c r="J16" s="18">
        <f>SUM('[1]Number of 1st Cons Apps Held'!$C16:$E16)</f>
        <v>56</v>
      </c>
      <c r="K16" s="18">
        <f>'[1]Number of 2nd Cons Apps Held'!$E$17</f>
        <v>0</v>
      </c>
      <c r="L16" s="18">
        <f>SUM('[1]Number of Priority Apps Held'!$C16:$E16)</f>
        <v>15</v>
      </c>
      <c r="M16" s="19">
        <f>SUM('[1]District Court Family'!$C16:$E16)+SUM('[1]District Court Family Appeals'!$C16:$E16)</f>
        <v>44</v>
      </c>
      <c r="N16" s="19">
        <f>SUM('[1]CC Jud Sep &amp; Div'!$C16:$E16)</f>
        <v>0</v>
      </c>
      <c r="O16" s="102">
        <f>SUM([1]ADMCA!$C$16:E16)</f>
        <v>1</v>
      </c>
    </row>
    <row r="17" spans="1:15" s="7" customFormat="1" ht="15" customHeight="1" x14ac:dyDescent="0.3">
      <c r="A17" s="14" t="s">
        <v>20</v>
      </c>
      <c r="B17" s="156"/>
      <c r="C17" s="15">
        <f>'[1]Total Applications'!$E$17</f>
        <v>94</v>
      </c>
      <c r="D17" s="15">
        <f>SUM('[1]Total Applications'!$C$17:E17)</f>
        <v>283</v>
      </c>
      <c r="E17" s="16">
        <f>'[1]Waiting Times 1st Cons'!$E$17</f>
        <v>7</v>
      </c>
      <c r="F17" s="16">
        <f>'[1]Number Waiting Priority Apps'!$E$17</f>
        <v>0</v>
      </c>
      <c r="G17" s="16">
        <f>'[1]Numbers Waiting 1st Cons'!$E$17</f>
        <v>11</v>
      </c>
      <c r="H17" s="17">
        <f>'[1]Waiting Times 2nd Cons'!$E18</f>
        <v>0</v>
      </c>
      <c r="I17" s="17">
        <f>'[1]Numbers Waiting 2nd Cons'!$E18</f>
        <v>0</v>
      </c>
      <c r="J17" s="18">
        <f>SUM('[1]Number of 1st Cons Apps Held'!$C17:$E17)</f>
        <v>279</v>
      </c>
      <c r="K17" s="18">
        <f>'[1]Number of 2nd Cons Apps Held'!$E$18</f>
        <v>0</v>
      </c>
      <c r="L17" s="18">
        <f>SUM('[1]Number of Priority Apps Held'!$C17:$E17)</f>
        <v>268</v>
      </c>
      <c r="M17" s="19">
        <f>SUM('[1]District Court Family'!$C17:$E17)+SUM('[1]District Court Family Appeals'!$C17:$E17)</f>
        <v>17</v>
      </c>
      <c r="N17" s="19">
        <f>SUM('[1]CC Jud Sep &amp; Div'!$C17:$E17)</f>
        <v>0</v>
      </c>
      <c r="O17" s="131">
        <f>SUM([1]ADMCA!$C$17:E17)</f>
        <v>0</v>
      </c>
    </row>
    <row r="18" spans="1:15" s="7" customFormat="1" ht="16.2" x14ac:dyDescent="0.3">
      <c r="A18" s="14" t="s">
        <v>21</v>
      </c>
      <c r="B18" s="156"/>
      <c r="C18" s="15">
        <f>'[1]Total Applications'!$E$18</f>
        <v>22</v>
      </c>
      <c r="D18" s="15">
        <f>SUM('[1]Total Applications'!$C$18:E18)</f>
        <v>88</v>
      </c>
      <c r="E18" s="16">
        <f>'[1]Waiting Times 1st Cons'!$E$18</f>
        <v>22</v>
      </c>
      <c r="F18" s="16">
        <f>'[1]Number Waiting Priority Apps'!$E$18</f>
        <v>9</v>
      </c>
      <c r="G18" s="16">
        <f>'[1]Numbers Waiting 1st Cons'!$E$18</f>
        <v>72</v>
      </c>
      <c r="H18" s="17">
        <f>'[1]Waiting Times 2nd Cons'!$E19</f>
        <v>0</v>
      </c>
      <c r="I18" s="17">
        <f>'[1]Numbers Waiting 2nd Cons'!$E19</f>
        <v>0</v>
      </c>
      <c r="J18" s="18">
        <f>SUM('[1]Number of 1st Cons Apps Held'!$C18:$E18)</f>
        <v>57</v>
      </c>
      <c r="K18" s="18">
        <f>'[1]Number of 2nd Cons Apps Held'!$E$19</f>
        <v>0</v>
      </c>
      <c r="L18" s="18">
        <f>SUM('[1]Number of Priority Apps Held'!$C18:$E18)</f>
        <v>7</v>
      </c>
      <c r="M18" s="19">
        <f>SUM('[1]District Court Family'!$C18:$E18)+SUM('[1]District Court Family Appeals'!$C18:$E18)</f>
        <v>17</v>
      </c>
      <c r="N18" s="19">
        <f>SUM('[1]CC Jud Sep &amp; Div'!$C18:$E18)</f>
        <v>1</v>
      </c>
      <c r="O18" s="104">
        <f>SUM([1]ADMCA!$C$18:E18)</f>
        <v>0</v>
      </c>
    </row>
    <row r="19" spans="1:15" s="7" customFormat="1" ht="16.2" x14ac:dyDescent="0.3">
      <c r="A19" s="14" t="s">
        <v>22</v>
      </c>
      <c r="B19" s="156"/>
      <c r="C19" s="15">
        <f>'[1]Total Applications'!$E$19+'[1]Total Applications'!$E$20</f>
        <v>51</v>
      </c>
      <c r="D19" s="15">
        <f>SUM('[1]Total Applications'!$C$19:E20)</f>
        <v>138</v>
      </c>
      <c r="E19" s="16">
        <f>MAX('[1]Waiting Times 1st Cons'!$E$19:$E$20)</f>
        <v>17</v>
      </c>
      <c r="F19" s="16">
        <f>'[1]Number Waiting Priority Apps'!$E$19+'[1]Number Waiting Priority Apps'!$E$20</f>
        <v>3</v>
      </c>
      <c r="G19" s="16">
        <f>'[1]Numbers Waiting 1st Cons'!$E$19+'[1]Numbers Waiting 1st Cons'!$E$20</f>
        <v>36</v>
      </c>
      <c r="H19" s="17">
        <f>MAX('[1]Waiting Times 2nd Cons'!$E20:$E21)</f>
        <v>0</v>
      </c>
      <c r="I19" s="17">
        <f>SUM('[1]Numbers Waiting 2nd Cons'!$E20:$E21)</f>
        <v>0</v>
      </c>
      <c r="J19" s="18">
        <f>SUM('[1]Number of 1st Cons Apps Held'!$C$19:$E20)</f>
        <v>41</v>
      </c>
      <c r="K19" s="18">
        <f>'[1]Number of 2nd Cons Apps Held'!$E$20+'[1]Number of 2nd Cons Apps Held'!$E$21</f>
        <v>0</v>
      </c>
      <c r="L19" s="18">
        <f>SUM('[1]Number of Priority Apps Held'!$C$19:$E20)</f>
        <v>16</v>
      </c>
      <c r="M19" s="19">
        <f>SUM('[1]District Court Family'!$C$19:$E20)+SUM('[1]District Court Family Appeals'!$C$19:$E20)</f>
        <v>63</v>
      </c>
      <c r="N19" s="19">
        <f>SUM('[1]CC Jud Sep &amp; Div'!$C$19:$E20)</f>
        <v>0</v>
      </c>
      <c r="O19" s="131">
        <f>SUM([1]ADMCA!$C$19:E20)</f>
        <v>15</v>
      </c>
    </row>
    <row r="20" spans="1:15" s="7" customFormat="1" ht="16.2" x14ac:dyDescent="0.3">
      <c r="A20" s="14" t="s">
        <v>23</v>
      </c>
      <c r="B20" s="156"/>
      <c r="C20" s="15">
        <f>'[1]Total Applications'!$E$21</f>
        <v>57</v>
      </c>
      <c r="D20" s="15">
        <f>SUM('[1]Total Applications'!$C$21:E21)</f>
        <v>146</v>
      </c>
      <c r="E20" s="16">
        <f>'[1]Waiting Times 1st Cons'!$E$21</f>
        <v>4</v>
      </c>
      <c r="F20" s="16">
        <f>'[1]Number Waiting Priority Apps'!$E$21</f>
        <v>0</v>
      </c>
      <c r="G20" s="16">
        <f>'[1]Numbers Waiting 1st Cons'!$E$21</f>
        <v>32</v>
      </c>
      <c r="H20" s="17">
        <f>'[1]Waiting Times 2nd Cons'!$E22</f>
        <v>0</v>
      </c>
      <c r="I20" s="17">
        <f>'[1]Numbers Waiting 2nd Cons'!$E22</f>
        <v>0</v>
      </c>
      <c r="J20" s="18">
        <f>SUM('[1]Number of 1st Cons Apps Held'!$C21:$E21)</f>
        <v>46</v>
      </c>
      <c r="K20" s="18">
        <f>'[1]Number of 2nd Cons Apps Held'!$E$22</f>
        <v>0</v>
      </c>
      <c r="L20" s="18">
        <f>SUM('[1]Number of Priority Apps Held'!$C21:$E21)</f>
        <v>13</v>
      </c>
      <c r="M20" s="19">
        <f>SUM('[1]District Court Family'!$C21:$E21)+SUM('[1]District Court Family Appeals'!$C21:$E21)</f>
        <v>42</v>
      </c>
      <c r="N20" s="99">
        <f>SUM('[1]CC Jud Sep &amp; Div'!$C21:$E21)</f>
        <v>2</v>
      </c>
      <c r="O20" s="76">
        <f>SUM([1]ADMCA!$C$21:E21)</f>
        <v>13</v>
      </c>
    </row>
    <row r="21" spans="1:15" s="7" customFormat="1" ht="16.2" x14ac:dyDescent="0.3">
      <c r="A21" s="14" t="s">
        <v>24</v>
      </c>
      <c r="B21" s="156"/>
      <c r="C21" s="15">
        <f>'[1]Total Applications'!$E$22</f>
        <v>94</v>
      </c>
      <c r="D21" s="15">
        <f>SUM('[1]Total Applications'!$C$22:E22)</f>
        <v>252</v>
      </c>
      <c r="E21" s="16">
        <f>'[1]Waiting Times 1st Cons'!$E$22</f>
        <v>24</v>
      </c>
      <c r="F21" s="16">
        <f>'[1]Number Waiting Priority Apps'!$E$22</f>
        <v>13</v>
      </c>
      <c r="G21" s="16">
        <f>'[1]Numbers Waiting 1st Cons'!$E$22</f>
        <v>102</v>
      </c>
      <c r="H21" s="17">
        <f>'[1]Waiting Times 2nd Cons'!$E23</f>
        <v>0</v>
      </c>
      <c r="I21" s="17">
        <f>'[1]Numbers Waiting 2nd Cons'!$E23</f>
        <v>0</v>
      </c>
      <c r="J21" s="18">
        <f>SUM('[1]Number of 1st Cons Apps Held'!$C22:$E22)</f>
        <v>72</v>
      </c>
      <c r="K21" s="18">
        <f>'[1]Number of 2nd Cons Apps Held'!$E$23</f>
        <v>0</v>
      </c>
      <c r="L21" s="18">
        <f>SUM('[1]Number of Priority Apps Held'!$C22:$E22)</f>
        <v>24</v>
      </c>
      <c r="M21" s="19">
        <f>SUM('[1]District Court Family'!$C22:$E22)+SUM('[1]District Court Family Appeals'!$C22:$E22)</f>
        <v>124</v>
      </c>
      <c r="N21" s="99">
        <f>SUM('[1]CC Jud Sep &amp; Div'!$C22:$E22)</f>
        <v>3</v>
      </c>
      <c r="O21" s="76">
        <f>SUM([1]ADMCA!$C$22:E22)</f>
        <v>24</v>
      </c>
    </row>
    <row r="22" spans="1:15" s="7" customFormat="1" ht="16.2" x14ac:dyDescent="0.3">
      <c r="A22" s="14" t="s">
        <v>25</v>
      </c>
      <c r="B22" s="156"/>
      <c r="C22" s="15">
        <f>'[1]Total Applications'!$E$23</f>
        <v>34</v>
      </c>
      <c r="D22" s="15">
        <f>SUM('[1]Total Applications'!$C$23:E23)</f>
        <v>119</v>
      </c>
      <c r="E22" s="16">
        <f>'[1]Waiting Times 1st Cons'!$E$23</f>
        <v>38</v>
      </c>
      <c r="F22" s="16">
        <f>'[1]Number Waiting Priority Apps'!$E$23</f>
        <v>6</v>
      </c>
      <c r="G22" s="16">
        <f>'[1]Numbers Waiting 1st Cons'!$E$23</f>
        <v>62</v>
      </c>
      <c r="H22" s="17">
        <f>'[1]Waiting Times 2nd Cons'!$E24</f>
        <v>0</v>
      </c>
      <c r="I22" s="17">
        <f>'[1]Numbers Waiting 2nd Cons'!$E24</f>
        <v>0</v>
      </c>
      <c r="J22" s="18">
        <f>SUM('[1]Number of 1st Cons Apps Held'!$C23:$E23)</f>
        <v>33</v>
      </c>
      <c r="K22" s="18">
        <f>'[1]Number of 2nd Cons Apps Held'!$E$24</f>
        <v>0</v>
      </c>
      <c r="L22" s="18">
        <f>SUM('[1]Number of Priority Apps Held'!$C23:$E23)</f>
        <v>17</v>
      </c>
      <c r="M22" s="19">
        <f>SUM('[1]District Court Family'!$C23:$E23)+SUM('[1]District Court Family Appeals'!$C23:$E23)</f>
        <v>65</v>
      </c>
      <c r="N22" s="99">
        <f>SUM('[1]CC Jud Sep &amp; Div'!$C23:$E23)</f>
        <v>0</v>
      </c>
      <c r="O22" s="76">
        <f>SUM([1]ADMCA!$C$23:E23)</f>
        <v>0</v>
      </c>
    </row>
    <row r="23" spans="1:15" s="7" customFormat="1" ht="30" x14ac:dyDescent="0.3">
      <c r="A23" s="14" t="s">
        <v>60</v>
      </c>
      <c r="B23" s="157"/>
      <c r="C23" s="82">
        <f>'[1]Total Applications'!$E$24</f>
        <v>50</v>
      </c>
      <c r="D23" s="82">
        <f>SUM('[1]Total Applications'!$C$24:E24)</f>
        <v>157</v>
      </c>
      <c r="E23" s="83">
        <f>'[1]Waiting Times 1st Cons'!$E$24</f>
        <v>29</v>
      </c>
      <c r="F23" s="83">
        <f>'[1]Number Waiting Priority Apps'!$E$24</f>
        <v>2</v>
      </c>
      <c r="G23" s="83">
        <f>'[1]Numbers Waiting 1st Cons'!$E$24</f>
        <v>26</v>
      </c>
      <c r="H23" s="89"/>
      <c r="I23" s="89"/>
      <c r="J23" s="86">
        <f>SUM('[1]Number of 1st Cons Apps Held'!$C24:$E24)</f>
        <v>41</v>
      </c>
      <c r="K23" s="86">
        <f>'[1]Number of 2nd Cons Apps Held'!$E$25</f>
        <v>0</v>
      </c>
      <c r="L23" s="86">
        <f>SUM('[1]Number of Priority Apps Held'!$C24:$E24)</f>
        <v>39</v>
      </c>
      <c r="M23" s="88">
        <f>SUM('[1]District Court Family'!$C24:$E24)+SUM('[1]District Court Family Appeals'!$C24:$E24)</f>
        <v>1</v>
      </c>
      <c r="N23" s="100">
        <f>SUM('[1]CC Jud Sep &amp; Div'!$C24:$E24)</f>
        <v>0</v>
      </c>
      <c r="O23" s="135">
        <f>SUM([1]ADMCA!$C$24:E24)</f>
        <v>89</v>
      </c>
    </row>
    <row r="24" spans="1:15" s="7" customFormat="1" ht="16.2" x14ac:dyDescent="0.3">
      <c r="A24" s="14" t="s">
        <v>26</v>
      </c>
      <c r="B24" s="156"/>
      <c r="C24" s="15">
        <f>'[1]Total Applications'!$E$25+'[1]Total Applications'!$E$26</f>
        <v>31</v>
      </c>
      <c r="D24" s="15">
        <f>SUM('[1]Total Applications'!$C$25:E26)</f>
        <v>74</v>
      </c>
      <c r="E24" s="16">
        <f>MAX('[1]Waiting Times 1st Cons'!$E$25:$E$26)</f>
        <v>11</v>
      </c>
      <c r="F24" s="16">
        <f>'[1]Number Waiting Priority Apps'!$E$25+'[1]Number Waiting Priority Apps'!$E$26</f>
        <v>0</v>
      </c>
      <c r="G24" s="16">
        <f>'[1]Numbers Waiting 1st Cons'!$E$25+'[1]Numbers Waiting 1st Cons'!$E$26</f>
        <v>15</v>
      </c>
      <c r="H24" s="17">
        <f>MAX('[1]Waiting Times 2nd Cons'!$E25:$E26)</f>
        <v>0</v>
      </c>
      <c r="I24" s="17">
        <f>SUM('[1]Numbers Waiting 2nd Cons'!$E25:$E26)</f>
        <v>0</v>
      </c>
      <c r="J24" s="18">
        <f>SUM('[1]Number of 1st Cons Apps Held'!$C$25:$E26)</f>
        <v>18</v>
      </c>
      <c r="K24" s="18">
        <f>'[1]Number of 2nd Cons Apps Held'!$E$26+'[1]Number of 2nd Cons Apps Held'!$E$27</f>
        <v>0</v>
      </c>
      <c r="L24" s="18">
        <f>SUM('[1]Number of Priority Apps Held'!$C$25:$E26)</f>
        <v>7</v>
      </c>
      <c r="M24" s="19">
        <f>SUM('[1]District Court Family Appeals'!$C$25:$E26)+SUM('[1]District Court Family'!$C$25:$E26)</f>
        <v>41</v>
      </c>
      <c r="N24" s="99">
        <f>SUM('[1]CC Jud Sep &amp; Div'!$C$25:$E26)</f>
        <v>0</v>
      </c>
      <c r="O24" s="76">
        <f>SUM([1]ADMCA!$C$25:E26)</f>
        <v>0</v>
      </c>
    </row>
    <row r="25" spans="1:15" s="7" customFormat="1" ht="16.2" x14ac:dyDescent="0.3">
      <c r="A25" s="14" t="s">
        <v>27</v>
      </c>
      <c r="B25" s="156"/>
      <c r="C25" s="15">
        <f>'[1]Total Applications'!$E$28</f>
        <v>48</v>
      </c>
      <c r="D25" s="15">
        <f>SUM('[1]Total Applications'!$C$28:E28)</f>
        <v>147</v>
      </c>
      <c r="E25" s="16">
        <f>'[1]Waiting Times 1st Cons'!$E$28</f>
        <v>17</v>
      </c>
      <c r="F25" s="16">
        <f>'[1]Number Waiting Priority Apps'!$E$28</f>
        <v>6</v>
      </c>
      <c r="G25" s="16">
        <f>'[1]Numbers Waiting 1st Cons'!$E$28</f>
        <v>49</v>
      </c>
      <c r="H25" s="17">
        <f>'[1]Waiting Times 2nd Cons'!$E28</f>
        <v>0</v>
      </c>
      <c r="I25" s="17">
        <f>'[1]Numbers Waiting 2nd Cons'!$E28</f>
        <v>0</v>
      </c>
      <c r="J25" s="18">
        <f>SUM('[1]Number of 1st Cons Apps Held'!$C28:$E28)</f>
        <v>38</v>
      </c>
      <c r="K25" s="18">
        <f>'[1]Number of 2nd Cons Apps Held'!$E$28</f>
        <v>0</v>
      </c>
      <c r="L25" s="18">
        <f>SUM('[1]Number of Priority Apps Held'!$C28:$E28)</f>
        <v>6</v>
      </c>
      <c r="M25" s="19">
        <f>SUM('[1]District Court Family'!$C28:$E28)+SUM('[1]District Court Family Appeals'!$C28:$E28)</f>
        <v>76</v>
      </c>
      <c r="N25" s="99">
        <f>SUM('[1]CC Jud Sep &amp; Div'!$C28:$E28)</f>
        <v>0</v>
      </c>
      <c r="O25" s="76">
        <f>SUM([1]ADMCA!$C$28:E28)</f>
        <v>0</v>
      </c>
    </row>
    <row r="26" spans="1:15" s="7" customFormat="1" ht="16.2" x14ac:dyDescent="0.3">
      <c r="A26" s="14" t="s">
        <v>28</v>
      </c>
      <c r="B26" s="156"/>
      <c r="C26" s="15">
        <f>'[1]Total Applications'!$E$29</f>
        <v>36</v>
      </c>
      <c r="D26" s="15">
        <f>SUM('[1]Total Applications'!$C$29:E29)</f>
        <v>108</v>
      </c>
      <c r="E26" s="16">
        <f>'[1]Waiting Times 1st Cons'!$E$29</f>
        <v>6</v>
      </c>
      <c r="F26" s="16">
        <f>'[1]Number Waiting Priority Apps'!$E$29</f>
        <v>6</v>
      </c>
      <c r="G26" s="16">
        <f>'[1]Numbers Waiting 1st Cons'!$E$29</f>
        <v>26</v>
      </c>
      <c r="H26" s="17">
        <f>'[1]Waiting Times 2nd Cons'!$E29</f>
        <v>0</v>
      </c>
      <c r="I26" s="17">
        <f>'[1]Numbers Waiting 2nd Cons'!$E29</f>
        <v>0</v>
      </c>
      <c r="J26" s="18">
        <f>SUM('[1]Number of 1st Cons Apps Held'!$C29:$E29)</f>
        <v>43</v>
      </c>
      <c r="K26" s="18">
        <f>'[1]Number of 2nd Cons Apps Held'!$E$30</f>
        <v>0</v>
      </c>
      <c r="L26" s="18">
        <f>SUM('[1]Number of Priority Apps Held'!$C29:$E29)</f>
        <v>10</v>
      </c>
      <c r="M26" s="19">
        <f>SUM('[1]District Court Family'!$C29:$E29)+SUM('[1]District Court Family Appeals'!$C29:$E29)</f>
        <v>43</v>
      </c>
      <c r="N26" s="99">
        <f>SUM('[1]CC Jud Sep &amp; Div'!$C29:$E29)</f>
        <v>0</v>
      </c>
      <c r="O26" s="108">
        <f>SUM([1]ADMCA!$C$30:E30)</f>
        <v>9</v>
      </c>
    </row>
    <row r="27" spans="1:15" s="7" customFormat="1" ht="16.2" x14ac:dyDescent="0.3">
      <c r="A27" s="14" t="s">
        <v>29</v>
      </c>
      <c r="B27" s="156"/>
      <c r="C27" s="15">
        <f>'[1]Total Applications'!$E$30</f>
        <v>24</v>
      </c>
      <c r="D27" s="15">
        <f>SUM('[1]Total Applications'!$C$30:E30)</f>
        <v>64</v>
      </c>
      <c r="E27" s="16">
        <f>'[1]Waiting Times 1st Cons'!$E$30</f>
        <v>25</v>
      </c>
      <c r="F27" s="16">
        <f>'[1]Number Waiting Priority Apps'!$E$30</f>
        <v>1</v>
      </c>
      <c r="G27" s="16">
        <f>'[1]Numbers Waiting 1st Cons'!$E$30</f>
        <v>20</v>
      </c>
      <c r="H27" s="17">
        <f>'[1]Waiting Times 2nd Cons'!$E30</f>
        <v>0</v>
      </c>
      <c r="I27" s="17">
        <f>'[1]Numbers Waiting 2nd Cons'!$E30</f>
        <v>0</v>
      </c>
      <c r="J27" s="18">
        <f>SUM('[1]Number of 1st Cons Apps Held'!$C30:$E30)</f>
        <v>16</v>
      </c>
      <c r="K27" s="18">
        <f>'[1]Number of 2nd Cons Apps Held'!$E$31</f>
        <v>0</v>
      </c>
      <c r="L27" s="18">
        <f>SUM('[1]Number of Priority Apps Held'!$C30:$E30)</f>
        <v>0</v>
      </c>
      <c r="M27" s="19">
        <f>SUM('[1]District Court Family'!$C30:$E30)+SUM('[1]District Court Family Appeals'!$C30:$E30)</f>
        <v>38</v>
      </c>
      <c r="N27" s="99">
        <f>SUM('[1]CC Jud Sep &amp; Div'!$C30:$E30)</f>
        <v>0</v>
      </c>
      <c r="O27" s="76">
        <f>SUM([1]ADMCA!$C$30:E30)</f>
        <v>9</v>
      </c>
    </row>
    <row r="28" spans="1:15" s="7" customFormat="1" ht="16.2" x14ac:dyDescent="0.3">
      <c r="A28" s="14" t="s">
        <v>30</v>
      </c>
      <c r="B28" s="156"/>
      <c r="C28" s="15">
        <f>'[1]Total Applications'!$E$31</f>
        <v>31</v>
      </c>
      <c r="D28" s="15">
        <f>SUM('[1]Total Applications'!$C$31:E31)</f>
        <v>71</v>
      </c>
      <c r="E28" s="16">
        <f>'[1]Waiting Times 1st Cons'!$E$31</f>
        <v>32</v>
      </c>
      <c r="F28" s="16">
        <f>'[1]Number Waiting Priority Apps'!$E$31</f>
        <v>4</v>
      </c>
      <c r="G28" s="16">
        <f>'[1]Numbers Waiting 1st Cons'!$E$31</f>
        <v>34</v>
      </c>
      <c r="H28" s="17">
        <f>'[1]Waiting Times 2nd Cons'!$E31</f>
        <v>0</v>
      </c>
      <c r="I28" s="17">
        <f>'[1]Numbers Waiting 2nd Cons'!$E31</f>
        <v>0</v>
      </c>
      <c r="J28" s="18">
        <f>SUM('[1]Number of 1st Cons Apps Held'!$C31:$E31)</f>
        <v>15</v>
      </c>
      <c r="K28" s="18">
        <f>'[1]Number of 2nd Cons Apps Held'!$E$32</f>
        <v>0</v>
      </c>
      <c r="L28" s="18">
        <f>SUM('[1]Number of Priority Apps Held'!$E31:$EC31)</f>
        <v>11</v>
      </c>
      <c r="M28" s="19">
        <f>SUM('[1]District Court Family'!$C31:$E31)+SUM('[1]District Court Family Appeals'!$C31:$E31)</f>
        <v>33</v>
      </c>
      <c r="N28" s="99">
        <f>SUM('[1]CC Jud Sep &amp; Div'!$C31:$E31)</f>
        <v>2</v>
      </c>
      <c r="O28" s="106">
        <f>SUM([1]ADMCA!$C$31:E31)</f>
        <v>4</v>
      </c>
    </row>
    <row r="29" spans="1:15" s="7" customFormat="1" ht="16.2" x14ac:dyDescent="0.3">
      <c r="A29" s="14" t="s">
        <v>31</v>
      </c>
      <c r="B29" s="156"/>
      <c r="C29" s="15">
        <f>'[1]Total Applications'!$E$32</f>
        <v>22</v>
      </c>
      <c r="D29" s="15">
        <f>SUM('[1]Total Applications'!$C$32:E32)</f>
        <v>65</v>
      </c>
      <c r="E29" s="16">
        <f>'[1]Waiting Times 1st Cons'!$E$32</f>
        <v>49</v>
      </c>
      <c r="F29" s="16">
        <f>'[1]Number Waiting Priority Apps'!$E$32</f>
        <v>7</v>
      </c>
      <c r="G29" s="16">
        <f>'[1]Numbers Waiting 1st Cons'!$E$32</f>
        <v>108</v>
      </c>
      <c r="H29" s="17">
        <f>'[1]Waiting Times 2nd Cons'!$E32</f>
        <v>0</v>
      </c>
      <c r="I29" s="17">
        <f>'[1]Numbers Waiting 2nd Cons'!$E32</f>
        <v>0</v>
      </c>
      <c r="J29" s="18">
        <f>SUM('[1]Number of 1st Cons Apps Held'!$C32:$E32)</f>
        <v>46</v>
      </c>
      <c r="K29" s="18">
        <f>'[1]Number of 2nd Cons Apps Held'!$E$33</f>
        <v>0</v>
      </c>
      <c r="L29" s="18">
        <f>SUM('[1]Number of Priority Apps Held'!$C32:$E32)</f>
        <v>23</v>
      </c>
      <c r="M29" s="19">
        <f>SUM('[1]District Court Family'!$C32:$E32)+SUM('[1]District Court Family Appeals'!$C32:$E32)</f>
        <v>10</v>
      </c>
      <c r="N29" s="19">
        <f>SUM('[1]CC Jud Sep &amp; Div'!$C32:$E32)</f>
        <v>8</v>
      </c>
      <c r="O29" s="132">
        <f>SUM([1]ADMCA!$C$32:E32)</f>
        <v>0</v>
      </c>
    </row>
    <row r="30" spans="1:15" s="7" customFormat="1" ht="16.2" x14ac:dyDescent="0.3">
      <c r="A30" s="14" t="s">
        <v>32</v>
      </c>
      <c r="B30" s="156"/>
      <c r="C30" s="15">
        <f>'[1]Total Applications'!$E$33+'[1]Total Applications'!$E$34</f>
        <v>788</v>
      </c>
      <c r="D30" s="15">
        <f>SUM('[1]Total Applications'!$C$33:E34)</f>
        <v>2080</v>
      </c>
      <c r="E30" s="16">
        <f>'[1]Waiting Times 1st Cons'!$E$33</f>
        <v>18</v>
      </c>
      <c r="F30" s="16">
        <f>'[1]Number Waiting Priority Apps'!$E$33</f>
        <v>1</v>
      </c>
      <c r="G30" s="16">
        <f>'[1]Numbers Waiting 1st Cons'!$E$33</f>
        <v>43</v>
      </c>
      <c r="H30" s="17">
        <f>'[1]Waiting Times 2nd Cons'!$E33</f>
        <v>0</v>
      </c>
      <c r="I30" s="17">
        <f>'[1]Numbers Waiting 2nd Cons'!$E33</f>
        <v>0</v>
      </c>
      <c r="J30" s="18">
        <f>SUM('[1]Number of 1st Cons Apps Held'!$C33:$E34)</f>
        <v>213</v>
      </c>
      <c r="K30" s="18">
        <f>'[1]Number of 2nd Cons Apps Held'!$E$34+'[1]Number of 2nd Cons Apps Held'!$E$35</f>
        <v>0</v>
      </c>
      <c r="L30" s="18">
        <f>SUM('[1]Number of Priority Apps Held'!$C33:$E34)</f>
        <v>184</v>
      </c>
      <c r="M30" s="19">
        <f>SUM('[1]District Court Family'!$C33:$E33)+SUM('[1]District Court Family Appeals'!$C33:$E33)</f>
        <v>20</v>
      </c>
      <c r="N30" s="19">
        <f>SUM('[1]CC Jud Sep &amp; Div'!$C33:$E33)</f>
        <v>0</v>
      </c>
      <c r="O30" s="104">
        <f>SUM([1]ADMCA!$C$33:E33)</f>
        <v>4</v>
      </c>
    </row>
    <row r="31" spans="1:15" s="7" customFormat="1" ht="16.2" x14ac:dyDescent="0.3">
      <c r="A31" s="14" t="s">
        <v>33</v>
      </c>
      <c r="B31" s="156"/>
      <c r="C31" s="15">
        <f>'[1]Total Applications'!$E$35</f>
        <v>25</v>
      </c>
      <c r="D31" s="15">
        <f>SUM('[1]Total Applications'!$C$35:E35)</f>
        <v>55</v>
      </c>
      <c r="E31" s="16">
        <f>'[1]Waiting Times 1st Cons'!$E$35</f>
        <v>16</v>
      </c>
      <c r="F31" s="16">
        <f>'[1]Number Waiting Priority Apps'!$E$35</f>
        <v>1</v>
      </c>
      <c r="G31" s="16">
        <f>'[1]Numbers Waiting 1st Cons'!$E$35</f>
        <v>35</v>
      </c>
      <c r="H31" s="17">
        <f>'[1]Waiting Times 2nd Cons'!$E35</f>
        <v>0</v>
      </c>
      <c r="I31" s="17">
        <f>'[1]Numbers Waiting 2nd Cons'!$E35</f>
        <v>0</v>
      </c>
      <c r="J31" s="18">
        <f>SUM('[1]Number of 1st Cons Apps Held'!$C35:$E35)</f>
        <v>24</v>
      </c>
      <c r="K31" s="18">
        <f>'[1]Number of 2nd Cons Apps Held'!$E$36</f>
        <v>0</v>
      </c>
      <c r="L31" s="18">
        <f>SUM('[1]Number of Priority Apps Held'!$C35:$E35)</f>
        <v>5</v>
      </c>
      <c r="M31" s="19">
        <f>SUM('[1]District Court Family'!$C35:$E35)+SUM('[1]District Court Family Appeals'!$C35:$E35)</f>
        <v>11</v>
      </c>
      <c r="N31" s="19">
        <f>SUM('[1]CC Jud Sep &amp; Div'!$C35:$E35)</f>
        <v>21</v>
      </c>
      <c r="O31" s="131">
        <f>SUM([1]ADMCA!$C$35:E35)</f>
        <v>3</v>
      </c>
    </row>
    <row r="32" spans="1:15" s="7" customFormat="1" ht="16.2" x14ac:dyDescent="0.3">
      <c r="A32" s="14" t="s">
        <v>34</v>
      </c>
      <c r="B32" s="156"/>
      <c r="C32" s="15">
        <f>'[1]Total Applications'!$E$36</f>
        <v>71</v>
      </c>
      <c r="D32" s="15">
        <f>SUM('[1]Total Applications'!$C$36:E36)</f>
        <v>179</v>
      </c>
      <c r="E32" s="16">
        <f>'[1]Waiting Times 1st Cons'!$E$36</f>
        <v>9</v>
      </c>
      <c r="F32" s="16">
        <f>'[1]Number Waiting Priority Apps'!$E$36</f>
        <v>10</v>
      </c>
      <c r="G32" s="16">
        <f>'[1]Numbers Waiting 1st Cons'!$E$36</f>
        <v>43</v>
      </c>
      <c r="H32" s="17">
        <f>'[1]Waiting Times 2nd Cons'!$E36</f>
        <v>0</v>
      </c>
      <c r="I32" s="17">
        <f>'[1]Numbers Waiting 2nd Cons'!$E36</f>
        <v>0</v>
      </c>
      <c r="J32" s="18">
        <f>SUM('[1]Number of 1st Cons Apps Held'!$C36:$E36)</f>
        <v>60</v>
      </c>
      <c r="K32" s="18">
        <f>'[1]Number of 2nd Cons Apps Held'!$E$37</f>
        <v>0</v>
      </c>
      <c r="L32" s="18">
        <f>SUM('[1]Number of Priority Apps Held'!$C36:$E36)</f>
        <v>23</v>
      </c>
      <c r="M32" s="19">
        <f>SUM('[1]District Court Family'!$C36:$E36)+SUM('[1]District Court Family Appeals'!$C36:$E36)</f>
        <v>78</v>
      </c>
      <c r="N32" s="19">
        <f>SUM('[1]CC Jud Sep &amp; Div'!$C36:$E36)</f>
        <v>0</v>
      </c>
      <c r="O32" s="132">
        <f>SUM([1]ADMCA!$C$36:E36)</f>
        <v>0</v>
      </c>
    </row>
    <row r="33" spans="1:15" s="7" customFormat="1" ht="16.2" x14ac:dyDescent="0.3">
      <c r="A33" s="14" t="s">
        <v>35</v>
      </c>
      <c r="B33" s="156"/>
      <c r="C33" s="15">
        <f>'[1]Total Applications'!$E$37</f>
        <v>16</v>
      </c>
      <c r="D33" s="15">
        <f>SUM('[1]Total Applications'!$C$37:E37)</f>
        <v>52</v>
      </c>
      <c r="E33" s="16">
        <f>'[1]Waiting Times 1st Cons'!$E$37</f>
        <v>15</v>
      </c>
      <c r="F33" s="16">
        <f>'[1]Number Waiting Priority Apps'!$E$37</f>
        <v>0</v>
      </c>
      <c r="G33" s="16">
        <f>'[1]Numbers Waiting 1st Cons'!$E$37</f>
        <v>19</v>
      </c>
      <c r="H33" s="17">
        <f>'[1]Waiting Times 2nd Cons'!$E37</f>
        <v>0</v>
      </c>
      <c r="I33" s="17">
        <f>'[1]Numbers Waiting 2nd Cons'!$E37</f>
        <v>0</v>
      </c>
      <c r="J33" s="18">
        <f>SUM('[1]Number of 1st Cons Apps Held'!$C37:$E37)</f>
        <v>17</v>
      </c>
      <c r="K33" s="18">
        <f>'[1]Number of 2nd Cons Apps Held'!$E$38</f>
        <v>0</v>
      </c>
      <c r="L33" s="18">
        <f>SUM('[1]Number of Priority Apps Held'!$E37:$E37)</f>
        <v>0</v>
      </c>
      <c r="M33" s="19">
        <f>SUM('[1]District Court Family'!$C37:$E37)+SUM('[1]District Court Family Appeals'!$C37:$E37)</f>
        <v>28</v>
      </c>
      <c r="N33" s="19">
        <f>SUM('[1]CC Jud Sep &amp; Div'!$C37:$E37)</f>
        <v>0</v>
      </c>
      <c r="O33" s="132">
        <f>SUM([1]ADMCA!$C$37:E37)</f>
        <v>0</v>
      </c>
    </row>
    <row r="34" spans="1:15" s="7" customFormat="1" ht="16.2" x14ac:dyDescent="0.3">
      <c r="A34" s="14" t="s">
        <v>36</v>
      </c>
      <c r="B34" s="156"/>
      <c r="C34" s="15">
        <f>'[1]Total Applications'!$E$38</f>
        <v>48</v>
      </c>
      <c r="D34" s="15">
        <f>SUM('[1]Total Applications'!$C$38:E38)</f>
        <v>122</v>
      </c>
      <c r="E34" s="16">
        <f>'[1]Waiting Times 1st Cons'!$E$38</f>
        <v>24</v>
      </c>
      <c r="F34" s="16">
        <f>'[1]Number Waiting Priority Apps'!$E$38</f>
        <v>3</v>
      </c>
      <c r="G34" s="16">
        <f>'[1]Numbers Waiting 1st Cons'!$E$38</f>
        <v>41</v>
      </c>
      <c r="H34" s="17">
        <f>'[1]Waiting Times 2nd Cons'!$E38</f>
        <v>0</v>
      </c>
      <c r="I34" s="17">
        <f>'[1]Numbers Waiting 2nd Cons'!$E38</f>
        <v>0</v>
      </c>
      <c r="J34" s="18">
        <f>SUM('[1]Number of 1st Cons Apps Held'!$C38:$E38)</f>
        <v>28</v>
      </c>
      <c r="K34" s="18">
        <f>'[1]Number of 2nd Cons Apps Held'!$E$39</f>
        <v>0</v>
      </c>
      <c r="L34" s="18">
        <f>SUM('[1]Number of Priority Apps Held'!$C38:$E38)</f>
        <v>8</v>
      </c>
      <c r="M34" s="19">
        <f>SUM('[1]District Court Family'!$C38:$E38)+SUM('[1]District Court Family Appeals'!$C38:$E38)</f>
        <v>53</v>
      </c>
      <c r="N34" s="19">
        <f>SUM('[1]CC Jud Sep &amp; Div'!$C38:$E38)</f>
        <v>4</v>
      </c>
      <c r="O34" s="104">
        <f>SUM([1]ADMCA!$C$38:E39)</f>
        <v>11</v>
      </c>
    </row>
    <row r="35" spans="1:15" s="7" customFormat="1" ht="16.2" x14ac:dyDescent="0.3">
      <c r="A35" s="14" t="s">
        <v>37</v>
      </c>
      <c r="B35" s="156"/>
      <c r="C35" s="15">
        <f>'[1]Total Applications'!$E$39</f>
        <v>58</v>
      </c>
      <c r="D35" s="15">
        <f>SUM('[1]Total Applications'!$C$39:E39)</f>
        <v>121</v>
      </c>
      <c r="E35" s="16">
        <f>'[1]Waiting Times 1st Cons'!$E$39</f>
        <v>14</v>
      </c>
      <c r="F35" s="16">
        <f>'[1]Number Waiting Priority Apps'!$E$39</f>
        <v>1</v>
      </c>
      <c r="G35" s="16">
        <f>'[1]Numbers Waiting 1st Cons'!$E$39</f>
        <v>18</v>
      </c>
      <c r="H35" s="17">
        <f>'[1]Waiting Times 2nd Cons'!$E39</f>
        <v>0</v>
      </c>
      <c r="I35" s="17">
        <f>'[1]Numbers Waiting 2nd Cons'!$E39</f>
        <v>0</v>
      </c>
      <c r="J35" s="18">
        <f>SUM('[1]Number of 1st Cons Apps Held'!$C39:$E39)</f>
        <v>31</v>
      </c>
      <c r="K35" s="18">
        <f>'[1]Number of 2nd Cons Apps Held'!$E$40</f>
        <v>0</v>
      </c>
      <c r="L35" s="18">
        <f>SUM('[1]Number of Priority Apps Held'!$C39:$E39)</f>
        <v>6</v>
      </c>
      <c r="M35" s="19">
        <f>SUM('[1]District Court Family'!$C39:$E39)+SUM('[1]District Court Family Appeals'!$C39:$E39)</f>
        <v>51</v>
      </c>
      <c r="N35" s="19">
        <f>SUM('[1]CC Jud Sep &amp; Div'!$C39:$E39)</f>
        <v>0</v>
      </c>
      <c r="O35" s="102">
        <f>SUM([1]ADMCA!$C$39:E39)</f>
        <v>6</v>
      </c>
    </row>
    <row r="36" spans="1:15" s="7" customFormat="1" ht="16.8" thickBot="1" x14ac:dyDescent="0.35">
      <c r="A36" s="20" t="s">
        <v>38</v>
      </c>
      <c r="B36" s="158"/>
      <c r="C36" s="114">
        <f>'[1]Total Applications'!$E$40</f>
        <v>47</v>
      </c>
      <c r="D36" s="114">
        <f>SUM('[1]Total Applications'!$C$40:E40)</f>
        <v>126</v>
      </c>
      <c r="E36" s="115">
        <f>'[1]Waiting Times 1st Cons'!$E$40</f>
        <v>31</v>
      </c>
      <c r="F36" s="115">
        <f>'[1]Number Waiting Priority Apps'!$E$40</f>
        <v>3</v>
      </c>
      <c r="G36" s="115">
        <f>'[1]Numbers Waiting 1st Cons'!$E$40</f>
        <v>49</v>
      </c>
      <c r="H36" s="22">
        <f>'[1]Waiting Times 2nd Cons'!$E40</f>
        <v>0</v>
      </c>
      <c r="I36" s="22">
        <f>'[1]Numbers Waiting 2nd Cons'!$E40</f>
        <v>0</v>
      </c>
      <c r="J36" s="92">
        <f>SUM('[1]Number of 1st Cons Apps Held'!$C40:$E40)</f>
        <v>17</v>
      </c>
      <c r="K36" s="18">
        <f>'[1]Number of 2nd Cons Apps Held'!$E$41</f>
        <v>0</v>
      </c>
      <c r="L36" s="92">
        <f>SUM('[1]Number of Priority Apps Held'!$C40:$E40)</f>
        <v>10</v>
      </c>
      <c r="M36" s="93">
        <f>SUM('[1]District Court Family'!$C40:$E40)+SUM('[1]District Court Family Appeals'!$C40:$E40)</f>
        <v>73</v>
      </c>
      <c r="N36" s="93">
        <f>SUM('[1]CC Jud Sep &amp; Div'!$C40:$E40)</f>
        <v>0</v>
      </c>
      <c r="O36" s="102">
        <f>SUM([1]ADMCA!$C$40:E40)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zoomScale="80" zoomScaleNormal="80" workbookViewId="0">
      <pane xSplit="1" topLeftCell="B1" activePane="topRight" state="frozen"/>
      <selection activeCell="A6" sqref="A6"/>
      <selection pane="topRight" activeCell="D23" sqref="D23"/>
    </sheetView>
  </sheetViews>
  <sheetFormatPr defaultRowHeight="12.6" x14ac:dyDescent="0.2"/>
  <cols>
    <col min="1" max="1" width="23.6328125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2.36328125" customWidth="1"/>
    <col min="11" max="11" width="10.6328125" style="21" hidden="1" customWidth="1"/>
    <col min="12" max="12" width="14" customWidth="1"/>
    <col min="13" max="13" width="21.08984375" bestFit="1" customWidth="1"/>
    <col min="14" max="14" width="22.6328125" customWidth="1"/>
    <col min="15" max="15" width="21.453125" customWidth="1"/>
  </cols>
  <sheetData>
    <row r="1" spans="1:16" ht="24.6" x14ac:dyDescent="0.2">
      <c r="A1" s="171" t="s">
        <v>0</v>
      </c>
      <c r="B1" s="172"/>
      <c r="C1" s="172"/>
      <c r="D1" s="172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16" ht="24.6" x14ac:dyDescent="0.2">
      <c r="A2" s="173" t="s">
        <v>50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6" ht="24.6" x14ac:dyDescent="0.2">
      <c r="A3" s="71"/>
      <c r="B3" s="68"/>
      <c r="C3" s="68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6" s="7" customFormat="1" ht="18.75" customHeight="1" x14ac:dyDescent="0.3">
      <c r="A4" s="72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  <c r="P4" s="139"/>
    </row>
    <row r="5" spans="1:16" s="31" customFormat="1" ht="60" customHeight="1" x14ac:dyDescent="0.2">
      <c r="A5" s="73" t="s">
        <v>4</v>
      </c>
      <c r="B5" s="52"/>
      <c r="C5" s="26" t="s">
        <v>42</v>
      </c>
      <c r="D5" s="94" t="s">
        <v>5</v>
      </c>
      <c r="E5" s="27" t="s">
        <v>6</v>
      </c>
      <c r="F5" s="27" t="s">
        <v>7</v>
      </c>
      <c r="G5" s="27" t="s">
        <v>8</v>
      </c>
      <c r="H5" s="28" t="s">
        <v>6</v>
      </c>
      <c r="I5" s="28" t="s">
        <v>8</v>
      </c>
      <c r="J5" s="25" t="s">
        <v>43</v>
      </c>
      <c r="K5" s="25" t="s">
        <v>44</v>
      </c>
      <c r="L5" s="25" t="s">
        <v>7</v>
      </c>
      <c r="M5" s="29" t="s">
        <v>39</v>
      </c>
      <c r="N5" s="29" t="s">
        <v>9</v>
      </c>
      <c r="O5" s="134" t="s">
        <v>59</v>
      </c>
    </row>
    <row r="6" spans="1:16" s="7" customFormat="1" ht="16.2" x14ac:dyDescent="0.3">
      <c r="A6" s="75" t="s">
        <v>10</v>
      </c>
      <c r="B6" s="40"/>
      <c r="C6" s="15">
        <f>'[1]Total Applications'!$F$4</f>
        <v>0</v>
      </c>
      <c r="D6" s="15">
        <f>SUM('[1]Total Applications'!$C$4:F4)</f>
        <v>98</v>
      </c>
      <c r="E6" s="16">
        <f>MAX('[1]Waiting Times 1st Cons'!$F$4)</f>
        <v>0</v>
      </c>
      <c r="F6" s="16">
        <f>'[1]Number Waiting Priority Apps'!$F$4</f>
        <v>0</v>
      </c>
      <c r="G6" s="16">
        <f>'[1]Numbers Waiting 1st Cons'!$F$4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Held'!$C$4:$F4)</f>
        <v>34</v>
      </c>
      <c r="K6" s="18">
        <f>'[1]Number of 2nd Cons Apps Held'!$F$4+'[1]Number of 2nd Cons Apps Held'!$F$5</f>
        <v>0</v>
      </c>
      <c r="L6" s="18">
        <f>SUM('[1]Number of Priority Apps Held'!$C$4:$F4)</f>
        <v>6</v>
      </c>
      <c r="M6" s="19">
        <f>SUM('[1]District Court Family'!$C4:$F4)+SUM('[1]District Court Family Appeals'!$C4:$F4)</f>
        <v>47</v>
      </c>
      <c r="N6" s="19">
        <f>SUM('[1]CC Jud Sep &amp; Div'!$C$4:$F4)</f>
        <v>0</v>
      </c>
      <c r="O6" s="76">
        <f>SUM([1]ADMCA!$C$4:F4)</f>
        <v>0</v>
      </c>
    </row>
    <row r="7" spans="1:16" s="7" customFormat="1" ht="16.2" x14ac:dyDescent="0.3">
      <c r="A7" s="75" t="s">
        <v>46</v>
      </c>
      <c r="B7" s="40"/>
      <c r="C7" s="15">
        <f>'[1]Total Applications'!$F$5</f>
        <v>0</v>
      </c>
      <c r="D7" s="15">
        <f>SUM('[1]Total Applications'!$C5:F$5)</f>
        <v>133</v>
      </c>
      <c r="E7" s="16">
        <f>'[1]Waiting Times 1st Cons'!$F$5</f>
        <v>0</v>
      </c>
      <c r="F7" s="16">
        <f>'[1]Number Waiting Priority Apps'!$F$5</f>
        <v>0</v>
      </c>
      <c r="G7" s="16">
        <f>'[1]Numbers Waiting 1st Cons'!$F$5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Held'!$C5:$F5)</f>
        <v>36</v>
      </c>
      <c r="K7" s="18">
        <f>'[1]Number of 2nd Cons Apps Held'!$F$6</f>
        <v>0</v>
      </c>
      <c r="L7" s="18">
        <f>SUM('[1]Number of Priority Apps Held'!$C5:$F5)</f>
        <v>14</v>
      </c>
      <c r="M7" s="19">
        <f>SUM('[1]District Court Family'!$C5:$F5)+SUM('[1]District Court Family Appeals'!$C5:$F5)</f>
        <v>50</v>
      </c>
      <c r="N7" s="19">
        <f>SUM('[1]CC Jud Sep &amp; Div'!$C5:$F5)</f>
        <v>0</v>
      </c>
      <c r="O7" s="102">
        <f>SUM([1]ADMCA!$C5:F$5)</f>
        <v>40</v>
      </c>
    </row>
    <row r="8" spans="1:16" s="7" customFormat="1" ht="16.2" x14ac:dyDescent="0.3">
      <c r="A8" s="75" t="s">
        <v>11</v>
      </c>
      <c r="B8" s="40"/>
      <c r="C8" s="15">
        <f>'[1]Total Applications'!$F$6</f>
        <v>0</v>
      </c>
      <c r="D8" s="15">
        <f>SUM('[1]Total Applications'!$C$6:F6)</f>
        <v>16</v>
      </c>
      <c r="E8" s="16">
        <f>'[1]Waiting Times 1st Cons'!$F$6</f>
        <v>0</v>
      </c>
      <c r="F8" s="16">
        <f>'[1]Number Waiting Priority Apps'!$F$6</f>
        <v>0</v>
      </c>
      <c r="G8" s="16">
        <f>'[1]Numbers Waiting 1st Cons'!$F$6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Held'!$C6:$F6)</f>
        <v>4</v>
      </c>
      <c r="K8" s="18">
        <f>'[1]Number of 2nd Cons Apps Held'!$F$6</f>
        <v>0</v>
      </c>
      <c r="L8" s="18">
        <f>SUM('[1]Number of Priority Apps Held'!$C6:$F6)</f>
        <v>1</v>
      </c>
      <c r="M8" s="19">
        <f>SUM('[1]District Court Family'!$C6:$F6)+SUM('[1]District Court Family Appeals'!$C6:$F6)</f>
        <v>2</v>
      </c>
      <c r="N8" s="19">
        <f>SUM('[1]CC Jud Sep &amp; Div'!$C6:$F6)</f>
        <v>0</v>
      </c>
      <c r="O8" s="102">
        <f>SUM([1]ADMCA!$C6:F$6)</f>
        <v>0</v>
      </c>
    </row>
    <row r="9" spans="1:16" s="7" customFormat="1" ht="16.2" x14ac:dyDescent="0.3">
      <c r="A9" s="75" t="s">
        <v>12</v>
      </c>
      <c r="B9" s="143"/>
      <c r="C9" s="15">
        <f>'[1]Total Applications'!$F$7</f>
        <v>0</v>
      </c>
      <c r="D9" s="15">
        <f>SUM('[1]Total Applications'!$C$7:F7)</f>
        <v>78</v>
      </c>
      <c r="E9" s="16">
        <f>'[1]Waiting Times 1st Cons'!$F$7</f>
        <v>0</v>
      </c>
      <c r="F9" s="16">
        <f>'[1]Number Waiting Priority Apps'!$F$7</f>
        <v>0</v>
      </c>
      <c r="G9" s="16">
        <f>'[1]Numbers Waiting 1st Cons'!$F$7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Held'!$C7:$F7)</f>
        <v>52</v>
      </c>
      <c r="K9" s="18">
        <f>'[1]Number of 2nd Cons Apps Held'!$F$7</f>
        <v>0</v>
      </c>
      <c r="L9" s="18">
        <f>SUM('[1]Number of Priority Apps Held'!$C7:$F7)</f>
        <v>17</v>
      </c>
      <c r="M9" s="19">
        <f>SUM('[1]District Court Family'!$C7:$F7)+SUM('[1]District Court Family Appeals'!$C7:$F7)</f>
        <v>18</v>
      </c>
      <c r="N9" s="19">
        <f>SUM('[1]CC Jud Sep &amp; Div'!$C7:$F7)</f>
        <v>0</v>
      </c>
      <c r="O9" s="102">
        <f>SUM([1]ADMCA!$C$7:F7)</f>
        <v>14</v>
      </c>
    </row>
    <row r="10" spans="1:16" s="7" customFormat="1" ht="16.2" x14ac:dyDescent="0.3">
      <c r="A10" s="75" t="s">
        <v>13</v>
      </c>
      <c r="B10" s="40"/>
      <c r="C10" s="15">
        <f>'[1]Total Applications'!$F$8</f>
        <v>0</v>
      </c>
      <c r="D10" s="15">
        <f>SUM('[1]Total Applications'!$C$8:F8)</f>
        <v>46</v>
      </c>
      <c r="E10" s="16">
        <f>'[1]Waiting Times 1st Cons'!$F$8</f>
        <v>0</v>
      </c>
      <c r="F10" s="16">
        <f>'[1]Number Waiting Priority Apps'!$F$8</f>
        <v>0</v>
      </c>
      <c r="G10" s="16">
        <f>'[1]Numbers Waiting 1st Cons'!$F$8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Held'!$C8:$F8)</f>
        <v>9</v>
      </c>
      <c r="K10" s="18">
        <f>'[1]Number of 2nd Cons Apps Held'!$F$8</f>
        <v>0</v>
      </c>
      <c r="L10" s="18">
        <f>SUM('[1]Number of Priority Apps Held'!$C8:$F8)</f>
        <v>2</v>
      </c>
      <c r="M10" s="19">
        <f>SUM('[1]District Court Family'!$C8:$F8)+SUM('[1]District Court Family Appeals'!$C8:$F8)</f>
        <v>20</v>
      </c>
      <c r="N10" s="19">
        <f>SUM('[1]CC Jud Sep &amp; Div'!$C8:$F8)</f>
        <v>0</v>
      </c>
      <c r="O10" s="102">
        <f>SUM([1]ADMCA!$C$8:F8)</f>
        <v>0</v>
      </c>
    </row>
    <row r="11" spans="1:16" s="7" customFormat="1" ht="16.2" x14ac:dyDescent="0.3">
      <c r="A11" s="75" t="s">
        <v>14</v>
      </c>
      <c r="B11" s="40"/>
      <c r="C11" s="15">
        <f>'[1]Total Applications'!$F$10</f>
        <v>0</v>
      </c>
      <c r="D11" s="15">
        <f>SUM('[1]Total Applications'!$C$10:F10)</f>
        <v>42</v>
      </c>
      <c r="E11" s="16">
        <f>'[1]Waiting Times 1st Cons'!$F$10</f>
        <v>0</v>
      </c>
      <c r="F11" s="16">
        <f>'[1]Number Waiting Priority Apps'!$F$10</f>
        <v>0</v>
      </c>
      <c r="G11" s="16">
        <f>'[1]Numbers Waiting 1st Cons'!$F$10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Held'!$C$10:$F10)</f>
        <v>26</v>
      </c>
      <c r="K11" s="18">
        <f>'[1]Number of 2nd Cons Apps Held'!$F$10</f>
        <v>0</v>
      </c>
      <c r="L11" s="18">
        <f>SUM('[1]Number of Priority Apps Held'!$C$10:$F10)</f>
        <v>7</v>
      </c>
      <c r="M11" s="19">
        <f>SUM('[1]District Court Family'!$C10:$F10)+SUM('[1]District Court Family Appeals'!$C10:$F10)</f>
        <v>15</v>
      </c>
      <c r="N11" s="19">
        <f>SUM('[1]CC Jud Sep &amp; Div'!$C10:$F10)</f>
        <v>0</v>
      </c>
      <c r="O11" s="102">
        <f>SUM([1]ADMCA!$C$10:F10)</f>
        <v>0</v>
      </c>
    </row>
    <row r="12" spans="1:16" s="7" customFormat="1" ht="16.2" x14ac:dyDescent="0.3">
      <c r="A12" s="75" t="s">
        <v>15</v>
      </c>
      <c r="B12" s="40"/>
      <c r="C12" s="15">
        <f>'[1]Total Applications'!$F$11</f>
        <v>0</v>
      </c>
      <c r="D12" s="15">
        <f>SUM('[1]Total Applications'!$C$11:F11)</f>
        <v>371</v>
      </c>
      <c r="E12" s="16">
        <f>'[1]Waiting Times 1st Cons'!$F$11</f>
        <v>0</v>
      </c>
      <c r="F12" s="16">
        <f>'[1]Number Waiting Priority Apps'!$F$11</f>
        <v>0</v>
      </c>
      <c r="G12" s="16">
        <f>'[1]Numbers Waiting 1st Cons'!$F$11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Held'!$C11:$F11)</f>
        <v>175</v>
      </c>
      <c r="K12" s="18">
        <f>'[1]Number of 2nd Cons Apps Held'!$F$11</f>
        <v>0</v>
      </c>
      <c r="L12" s="18">
        <f>SUM('[1]Number of Priority Apps Held'!$C11:$F11)</f>
        <v>129</v>
      </c>
      <c r="M12" s="19">
        <f>SUM('[1]District Court Family'!$C11:$F11)+SUM('[1]District Court Family Appeals'!$C11:$F11)</f>
        <v>58</v>
      </c>
      <c r="N12" s="19">
        <f>SUM('[1]CC Jud Sep &amp; Div'!$C11:$F11)</f>
        <v>0</v>
      </c>
      <c r="O12" s="102">
        <f>SUM([1]ADMCA!$C$11:F11)</f>
        <v>1</v>
      </c>
    </row>
    <row r="13" spans="1:16" s="7" customFormat="1" ht="16.2" x14ac:dyDescent="0.3">
      <c r="A13" s="75" t="s">
        <v>16</v>
      </c>
      <c r="B13" s="40"/>
      <c r="C13" s="15">
        <f>'[1]Total Applications'!$F$12</f>
        <v>0</v>
      </c>
      <c r="D13" s="15">
        <f>SUM('[1]Total Applications'!$C$12:F12)</f>
        <v>177</v>
      </c>
      <c r="E13" s="16">
        <f>'[1]Waiting Times 1st Cons'!$F$12</f>
        <v>0</v>
      </c>
      <c r="F13" s="16">
        <f>'[1]Number Waiting Priority Apps'!$F$12</f>
        <v>0</v>
      </c>
      <c r="G13" s="16">
        <f>'[1]Numbers Waiting 1st Cons'!$F$12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Held'!$C12:$F12)</f>
        <v>79</v>
      </c>
      <c r="K13" s="18">
        <f>'[1]Number of 2nd Cons Apps Held'!$F$12</f>
        <v>0</v>
      </c>
      <c r="L13" s="18">
        <f>SUM('[1]Number of Priority Apps Held'!$C12:$F12)</f>
        <v>48</v>
      </c>
      <c r="M13" s="19">
        <f>SUM('[1]District Court Family'!$C12:$F12)+SUM('[1]District Court Family Appeals'!$C12:$F12)</f>
        <v>66</v>
      </c>
      <c r="N13" s="19">
        <f>SUM('[1]CC Jud Sep &amp; Div'!$C12:$F12)</f>
        <v>0</v>
      </c>
      <c r="O13" s="102">
        <f>SUM([1]ADMCA!$C$12:F12)</f>
        <v>11</v>
      </c>
    </row>
    <row r="14" spans="1:16" s="7" customFormat="1" ht="16.2" x14ac:dyDescent="0.3">
      <c r="A14" s="75" t="s">
        <v>17</v>
      </c>
      <c r="B14" s="40"/>
      <c r="C14" s="15">
        <f>'[1]Total Applications'!$F$14</f>
        <v>0</v>
      </c>
      <c r="D14" s="15">
        <f>SUM('[1]Total Applications'!$C$14:F14)</f>
        <v>103</v>
      </c>
      <c r="E14" s="16">
        <f>'[1]Waiting Times 1st Cons'!$F$14</f>
        <v>0</v>
      </c>
      <c r="F14" s="16">
        <f>'[1]Number Waiting Priority Apps'!$F$14</f>
        <v>0</v>
      </c>
      <c r="G14" s="16">
        <f>'[1]Numbers Waiting 1st Cons'!$F$14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Held'!$C14:$F14)</f>
        <v>42</v>
      </c>
      <c r="K14" s="18">
        <f>'[1]Number of 2nd Cons Apps Held'!$F$14</f>
        <v>0</v>
      </c>
      <c r="L14" s="18">
        <f>SUM('[1]Number of Priority Apps Held'!$C14:$F14)</f>
        <v>17</v>
      </c>
      <c r="M14" s="19">
        <f>SUM('[1]District Court Family'!$C14:$F14)+SUM('[1]District Court Family Appeals'!$C14:$F14)</f>
        <v>42</v>
      </c>
      <c r="N14" s="19">
        <f>SUM('[1]CC Jud Sep &amp; Div'!$C14:$F14)</f>
        <v>0</v>
      </c>
      <c r="O14" s="102">
        <f>SUM([1]ADMCA!$C$14:F14)</f>
        <v>1</v>
      </c>
    </row>
    <row r="15" spans="1:16" s="7" customFormat="1" ht="16.2" x14ac:dyDescent="0.3">
      <c r="A15" s="75" t="s">
        <v>18</v>
      </c>
      <c r="B15" s="40"/>
      <c r="C15" s="15">
        <f>'[1]Total Applications'!$F$15</f>
        <v>0</v>
      </c>
      <c r="D15" s="15">
        <f>SUM('[1]Total Applications'!$C$15:F15)</f>
        <v>115</v>
      </c>
      <c r="E15" s="16">
        <f>'[1]Waiting Times 1st Cons'!$F$15</f>
        <v>0</v>
      </c>
      <c r="F15" s="16">
        <f>'[1]Number Waiting Priority Apps'!$F$15</f>
        <v>0</v>
      </c>
      <c r="G15" s="16">
        <f>'[1]Numbers Waiting 1st Cons'!$F$15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Held'!$C15:$F15)</f>
        <v>42</v>
      </c>
      <c r="K15" s="18">
        <f>'[1]Number of 2nd Cons Apps Held'!$F$15</f>
        <v>0</v>
      </c>
      <c r="L15" s="18">
        <f>SUM('[1]Number of Priority Apps Held'!$C15:$F15)</f>
        <v>11</v>
      </c>
      <c r="M15" s="19">
        <f>SUM('[1]District Court Family'!$C15:$F15)+SUM('[1]District Court Family Appeals'!$C15:$F15)</f>
        <v>41</v>
      </c>
      <c r="N15" s="19">
        <f>SUM('[1]CC Jud Sep &amp; Div'!$C15:$F15)</f>
        <v>0</v>
      </c>
      <c r="O15" s="102">
        <f>SUM([1]ADMCA!$C$15:F15)</f>
        <v>21</v>
      </c>
    </row>
    <row r="16" spans="1:16" s="7" customFormat="1" ht="16.2" x14ac:dyDescent="0.3">
      <c r="A16" s="75" t="s">
        <v>19</v>
      </c>
      <c r="B16" s="40"/>
      <c r="C16" s="15">
        <f>'[1]Total Applications'!$F$16</f>
        <v>0</v>
      </c>
      <c r="D16" s="15">
        <f>SUM('[1]Total Applications'!$C$16:F16)</f>
        <v>109</v>
      </c>
      <c r="E16" s="16">
        <f>'[1]Waiting Times 1st Cons'!$F$16</f>
        <v>0</v>
      </c>
      <c r="F16" s="16">
        <f>'[1]Number Waiting Priority Apps'!$F$16</f>
        <v>0</v>
      </c>
      <c r="G16" s="16">
        <f>'[1]Numbers Waiting 1st Cons'!$F$16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Held'!$C16:$F16)</f>
        <v>56</v>
      </c>
      <c r="K16" s="18">
        <f>'[1]Number of 2nd Cons Apps Held'!$F$17</f>
        <v>0</v>
      </c>
      <c r="L16" s="18">
        <f>SUM('[1]Number of Priority Apps Held'!$C16:$F16)</f>
        <v>15</v>
      </c>
      <c r="M16" s="19">
        <f>SUM('[1]District Court Family'!$C16:$F16)+SUM('[1]District Court Family Appeals'!$C16:$F16)</f>
        <v>44</v>
      </c>
      <c r="N16" s="19">
        <f>SUM('[1]CC Jud Sep &amp; Div'!$C16:$F16)</f>
        <v>0</v>
      </c>
      <c r="O16" s="102">
        <f>SUM([1]ADMCA!$C$16:F16)</f>
        <v>1</v>
      </c>
    </row>
    <row r="17" spans="1:15" s="7" customFormat="1" ht="15" customHeight="1" x14ac:dyDescent="0.3">
      <c r="A17" s="75" t="s">
        <v>20</v>
      </c>
      <c r="B17" s="40"/>
      <c r="C17" s="15">
        <f>'[1]Total Applications'!$F$17</f>
        <v>0</v>
      </c>
      <c r="D17" s="15">
        <f>SUM('[1]Total Applications'!$C$17:F17)</f>
        <v>283</v>
      </c>
      <c r="E17" s="16">
        <f>'[1]Waiting Times 1st Cons'!$F$17</f>
        <v>0</v>
      </c>
      <c r="F17" s="16">
        <f>'[1]Number Waiting Priority Apps'!$F$17</f>
        <v>0</v>
      </c>
      <c r="G17" s="16">
        <f>'[1]Numbers Waiting 1st Cons'!$F$17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Held'!$C17:$F17)</f>
        <v>279</v>
      </c>
      <c r="K17" s="18">
        <f>'[1]Number of 2nd Cons Apps Held'!$F$18</f>
        <v>0</v>
      </c>
      <c r="L17" s="18">
        <f>SUM('[1]Number of Priority Apps Held'!$C17:$F17)</f>
        <v>268</v>
      </c>
      <c r="M17" s="19">
        <f>SUM('[1]District Court Family'!$C17:$F17)+SUM('[1]District Court Family Appeals'!$C17:$F17)</f>
        <v>17</v>
      </c>
      <c r="N17" s="19">
        <f>SUM('[1]CC Jud Sep &amp; Div'!$C17:$F17)</f>
        <v>0</v>
      </c>
      <c r="O17" s="131">
        <f>SUM([1]ADMCA!$C$17:F17)</f>
        <v>0</v>
      </c>
    </row>
    <row r="18" spans="1:15" s="7" customFormat="1" ht="16.2" x14ac:dyDescent="0.3">
      <c r="A18" s="75" t="s">
        <v>21</v>
      </c>
      <c r="B18" s="40"/>
      <c r="C18" s="15">
        <f>'[1]Total Applications'!$F$18</f>
        <v>0</v>
      </c>
      <c r="D18" s="15">
        <f>SUM('[1]Total Applications'!$C$18:F18)</f>
        <v>88</v>
      </c>
      <c r="E18" s="16">
        <f>'[1]Waiting Times 1st Cons'!$F$18</f>
        <v>0</v>
      </c>
      <c r="F18" s="16">
        <f>'[1]Number Waiting Priority Apps'!$F$18</f>
        <v>0</v>
      </c>
      <c r="G18" s="16">
        <f>'[1]Numbers Waiting 1st Cons'!$F$18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Held'!$C18:$F18)</f>
        <v>57</v>
      </c>
      <c r="K18" s="18">
        <f>'[1]Number of 2nd Cons Apps Held'!$F$19</f>
        <v>0</v>
      </c>
      <c r="L18" s="18">
        <f>SUM('[1]Number of Priority Apps Held'!$C18:$F18)</f>
        <v>7</v>
      </c>
      <c r="M18" s="19">
        <f>SUM('[1]District Court Family'!$C18:$F18)+SUM('[1]District Court Family Appeals'!$C18:$F18)</f>
        <v>17</v>
      </c>
      <c r="N18" s="19">
        <f>SUM('[1]CC Jud Sep &amp; Div'!$C18:$F18)</f>
        <v>1</v>
      </c>
      <c r="O18" s="104">
        <f>SUM([1]ADMCA!$C$18:F18)</f>
        <v>0</v>
      </c>
    </row>
    <row r="19" spans="1:15" s="7" customFormat="1" ht="16.2" x14ac:dyDescent="0.3">
      <c r="A19" s="75" t="s">
        <v>22</v>
      </c>
      <c r="B19" s="40"/>
      <c r="C19" s="15">
        <f>'[1]Total Applications'!$F$19+'[1]Total Applications'!$F$20</f>
        <v>0</v>
      </c>
      <c r="D19" s="15">
        <f>SUM('[1]Total Applications'!$C$19:F20)</f>
        <v>138</v>
      </c>
      <c r="E19" s="16">
        <f>MAX('[1]Waiting Times 1st Cons'!$F$19:$F$20)</f>
        <v>0</v>
      </c>
      <c r="F19" s="16">
        <f>'[1]Number Waiting Priority Apps'!$F$19+'[1]Number Waiting Priority Apps'!$F$20</f>
        <v>0</v>
      </c>
      <c r="G19" s="16">
        <f>'[1]Numbers Waiting 1st Cons'!$F$19+'[1]Numbers Waiting 1st Cons'!$F$20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Held'!$C$19:$F20)</f>
        <v>41</v>
      </c>
      <c r="K19" s="18">
        <f>'[1]Number of 2nd Cons Apps Held'!$F$20+'[1]Number of 2nd Cons Apps Held'!$F$21</f>
        <v>0</v>
      </c>
      <c r="L19" s="18">
        <f>SUM('[1]Number of Priority Apps Held'!$C$19:$F20)</f>
        <v>16</v>
      </c>
      <c r="M19" s="19">
        <f>SUM('[1]District Court Family'!$C$19:$F20)+SUM('[1]District Court Family Appeals'!$C$19:$F20)</f>
        <v>63</v>
      </c>
      <c r="N19" s="19">
        <f>SUM('[1]CC Jud Sep &amp; Div'!$C$19:$F20)</f>
        <v>0</v>
      </c>
      <c r="O19" s="131">
        <f>SUM([1]ADMCA!$C$19:F20)</f>
        <v>15</v>
      </c>
    </row>
    <row r="20" spans="1:15" s="7" customFormat="1" ht="16.2" x14ac:dyDescent="0.3">
      <c r="A20" s="75" t="s">
        <v>23</v>
      </c>
      <c r="B20" s="40"/>
      <c r="C20" s="15">
        <f>'[1]Total Applications'!$F$21</f>
        <v>0</v>
      </c>
      <c r="D20" s="15">
        <f>SUM('[1]Total Applications'!$C$21:F21)</f>
        <v>146</v>
      </c>
      <c r="E20" s="16">
        <f>'[1]Waiting Times 1st Cons'!$F$21</f>
        <v>0</v>
      </c>
      <c r="F20" s="16">
        <f>'[1]Number Waiting Priority Apps'!$F$21</f>
        <v>0</v>
      </c>
      <c r="G20" s="16">
        <f>'[1]Numbers Waiting 1st Cons'!$F$21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Held'!$C21:$F21)</f>
        <v>46</v>
      </c>
      <c r="K20" s="18">
        <f>'[1]Number of 2nd Cons Apps Held'!$F$22</f>
        <v>0</v>
      </c>
      <c r="L20" s="18">
        <f>SUM('[1]Number of Priority Apps Held'!$C21:$F21)</f>
        <v>13</v>
      </c>
      <c r="M20" s="19">
        <f>SUM('[1]District Court Family'!$C21:$F21)+SUM('[1]District Court Family Appeals'!$C21:$F21)</f>
        <v>42</v>
      </c>
      <c r="N20" s="19">
        <f>SUM('[1]CC Jud Sep &amp; Div'!$C21:$F21)</f>
        <v>2</v>
      </c>
      <c r="O20" s="131">
        <f>SUM([1]ADMCA!$C$21:F21)</f>
        <v>13</v>
      </c>
    </row>
    <row r="21" spans="1:15" s="7" customFormat="1" ht="16.2" x14ac:dyDescent="0.3">
      <c r="A21" s="75" t="s">
        <v>24</v>
      </c>
      <c r="B21" s="40"/>
      <c r="C21" s="15">
        <f>'[1]Total Applications'!$F$22</f>
        <v>0</v>
      </c>
      <c r="D21" s="15">
        <f>SUM('[1]Total Applications'!$C$22:F22)</f>
        <v>252</v>
      </c>
      <c r="E21" s="16">
        <f>'[1]Waiting Times 1st Cons'!$F$22</f>
        <v>0</v>
      </c>
      <c r="F21" s="16">
        <f>'[1]Number Waiting Priority Apps'!$F$22</f>
        <v>0</v>
      </c>
      <c r="G21" s="16">
        <f>'[1]Numbers Waiting 1st Cons'!$F$22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Held'!$C22:$F22)</f>
        <v>72</v>
      </c>
      <c r="K21" s="18">
        <f>'[1]Number of 2nd Cons Apps Held'!$F$23</f>
        <v>0</v>
      </c>
      <c r="L21" s="18">
        <f>SUM('[1]Number of Priority Apps Held'!$C22:$F22)</f>
        <v>24</v>
      </c>
      <c r="M21" s="19">
        <f>SUM('[1]District Court Family'!$C22:$F22)+SUM('[1]District Court Family Appeals'!$C22:$F22)</f>
        <v>124</v>
      </c>
      <c r="N21" s="19">
        <f>SUM('[1]CC Jud Sep &amp; Div'!$C22:$F22)</f>
        <v>3</v>
      </c>
      <c r="O21" s="131">
        <f>SUM([1]ADMCA!$C$22:F22)</f>
        <v>24</v>
      </c>
    </row>
    <row r="22" spans="1:15" s="7" customFormat="1" ht="16.2" x14ac:dyDescent="0.3">
      <c r="A22" s="75" t="s">
        <v>25</v>
      </c>
      <c r="B22" s="40"/>
      <c r="C22" s="15">
        <f>'[1]Total Applications'!$F$23</f>
        <v>0</v>
      </c>
      <c r="D22" s="15">
        <f>SUM('[1]Total Applications'!$C$23:F23)</f>
        <v>119</v>
      </c>
      <c r="E22" s="16">
        <f>'[1]Waiting Times 1st Cons'!$F$23</f>
        <v>0</v>
      </c>
      <c r="F22" s="16">
        <f>'[1]Number Waiting Priority Apps'!$F$23</f>
        <v>0</v>
      </c>
      <c r="G22" s="16">
        <f>'[1]Numbers Waiting 1st Cons'!$F$23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Held'!$C23:$F23)</f>
        <v>33</v>
      </c>
      <c r="K22" s="18">
        <f>'[1]Number of 2nd Cons Apps Held'!$F$24</f>
        <v>0</v>
      </c>
      <c r="L22" s="18">
        <f>SUM('[1]Number of Priority Apps Held'!$C23:$F23)</f>
        <v>17</v>
      </c>
      <c r="M22" s="19">
        <f>SUM('[1]District Court Family'!$C23:$F23)+SUM('[1]District Court Family Appeals'!$C23:$F23)</f>
        <v>65</v>
      </c>
      <c r="N22" s="19">
        <f>SUM('[1]CC Jud Sep &amp; Div'!$C23:$F23)</f>
        <v>0</v>
      </c>
      <c r="O22" s="131">
        <f>SUM([1]ADMCA!$C$23:F23)</f>
        <v>0</v>
      </c>
    </row>
    <row r="23" spans="1:15" s="7" customFormat="1" ht="30" x14ac:dyDescent="0.3">
      <c r="A23" s="75" t="s">
        <v>60</v>
      </c>
      <c r="B23" s="40"/>
      <c r="C23" s="82">
        <f>'[1]Total Applications'!$F$24</f>
        <v>0</v>
      </c>
      <c r="D23" s="82">
        <f>SUM('[1]Total Applications'!$C$24:F24)</f>
        <v>157</v>
      </c>
      <c r="E23" s="83">
        <f>'[1]Waiting Times 1st Cons'!$F$24</f>
        <v>0</v>
      </c>
      <c r="F23" s="83">
        <f>'[1]Number Waiting Priority Apps'!$F$24</f>
        <v>0</v>
      </c>
      <c r="G23" s="83">
        <f>'[1]Numbers Waiting 1st Cons'!$F$24</f>
        <v>0</v>
      </c>
      <c r="H23" s="89"/>
      <c r="I23" s="89"/>
      <c r="J23" s="86">
        <f>SUM('[1]Number of 1st Cons Apps Held'!$C24:$F24)</f>
        <v>41</v>
      </c>
      <c r="K23" s="86">
        <f>'[1]Number of 2nd Cons Apps Held'!$F$25</f>
        <v>0</v>
      </c>
      <c r="L23" s="86">
        <f>SUM('[1]Number of Priority Apps Held'!$C24:$F24)</f>
        <v>39</v>
      </c>
      <c r="M23" s="88">
        <f>SUM('[1]District Court Family'!$C24:$F24)+SUM('[1]District Court Family Appeals'!$C24:$F24)</f>
        <v>1</v>
      </c>
      <c r="N23" s="88">
        <f>SUM('[1]CC Jud Sep &amp; Div'!$C24:$F24)</f>
        <v>0</v>
      </c>
      <c r="O23" s="107">
        <f>SUM([1]ADMCA!$C$24:F24)</f>
        <v>89</v>
      </c>
    </row>
    <row r="24" spans="1:15" s="7" customFormat="1" ht="16.2" x14ac:dyDescent="0.3">
      <c r="A24" s="75" t="s">
        <v>26</v>
      </c>
      <c r="B24" s="40"/>
      <c r="C24" s="15">
        <f>'[1]Total Applications'!$F$25+'[1]Total Applications'!$F$26</f>
        <v>0</v>
      </c>
      <c r="D24" s="15">
        <f>SUM('[1]Total Applications'!$C$25:F26)</f>
        <v>74</v>
      </c>
      <c r="E24" s="16">
        <f>MAX('[1]Waiting Times 1st Cons'!$F$25:$F$26)</f>
        <v>0</v>
      </c>
      <c r="F24" s="16">
        <f>'[1]Number Waiting Priority Apps'!$F$25+'[1]Number Waiting Priority Apps'!$F$26</f>
        <v>0</v>
      </c>
      <c r="G24" s="16">
        <f>'[1]Numbers Waiting 1st Cons'!$F$25+'[1]Numbers Waiting 1st Cons'!$F$26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Held'!$C$25:$F26)</f>
        <v>18</v>
      </c>
      <c r="K24" s="18">
        <f>'[1]Number of 2nd Cons Apps Held'!$F$26+'[1]Number of 2nd Cons Apps Held'!$F$27</f>
        <v>0</v>
      </c>
      <c r="L24" s="18">
        <f>SUM('[1]Number of Priority Apps Held'!$C$25:$F26)</f>
        <v>7</v>
      </c>
      <c r="M24" s="19">
        <f>SUM('[1]District Court Family Appeals'!$C$25:$F26)+SUM('[1]District Court Family'!$C$25:$F26)</f>
        <v>41</v>
      </c>
      <c r="N24" s="19">
        <f>SUM('[1]CC Jud Sep &amp; Div'!$C$25:$F26)</f>
        <v>0</v>
      </c>
      <c r="O24" s="131">
        <f>SUM([1]ADMCA!$C$25:F26)</f>
        <v>0</v>
      </c>
    </row>
    <row r="25" spans="1:15" s="7" customFormat="1" ht="16.2" x14ac:dyDescent="0.3">
      <c r="A25" s="75" t="s">
        <v>27</v>
      </c>
      <c r="B25" s="40"/>
      <c r="C25" s="15">
        <f>'[1]Total Applications'!$F$28</f>
        <v>0</v>
      </c>
      <c r="D25" s="15">
        <f>SUM('[1]Total Applications'!$C$28:F28)</f>
        <v>147</v>
      </c>
      <c r="E25" s="16">
        <f>'[1]Waiting Times 1st Cons'!$F$28</f>
        <v>0</v>
      </c>
      <c r="F25" s="16">
        <f>'[1]Number Waiting Priority Apps'!$F$28</f>
        <v>0</v>
      </c>
      <c r="G25" s="16">
        <f>'[1]Numbers Waiting 1st Cons'!$F$28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Held'!$C28:$F28)</f>
        <v>38</v>
      </c>
      <c r="K25" s="18">
        <f>'[1]Number of 2nd Cons Apps Held'!$F$29</f>
        <v>0</v>
      </c>
      <c r="L25" s="18">
        <f>SUM('[1]Number of Priority Apps Held'!$C28:$F28)</f>
        <v>6</v>
      </c>
      <c r="M25" s="19">
        <f>SUM('[1]District Court Family'!$C28:$F28)+SUM('[1]District Court Family Appeals'!$C28:$F28)</f>
        <v>76</v>
      </c>
      <c r="N25" s="19">
        <f>SUM('[1]CC Jud Sep &amp; Div'!$C28:$F28)</f>
        <v>0</v>
      </c>
      <c r="O25" s="131">
        <f>SUM([1]ADMCA!$C$28:F28)</f>
        <v>0</v>
      </c>
    </row>
    <row r="26" spans="1:15" s="7" customFormat="1" ht="16.2" x14ac:dyDescent="0.3">
      <c r="A26" s="75" t="s">
        <v>28</v>
      </c>
      <c r="B26" s="40"/>
      <c r="C26" s="15">
        <f>'[1]Total Applications'!$F$29</f>
        <v>0</v>
      </c>
      <c r="D26" s="15">
        <f>SUM('[1]Total Applications'!$C$29:F29)</f>
        <v>108</v>
      </c>
      <c r="E26" s="16">
        <f>'[1]Waiting Times 1st Cons'!$F$29</f>
        <v>0</v>
      </c>
      <c r="F26" s="16">
        <f>'[1]Number Waiting Priority Apps'!$F$29</f>
        <v>0</v>
      </c>
      <c r="G26" s="16">
        <f>'[1]Numbers Waiting 1st Cons'!$F$29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Held'!$C29:$F29)</f>
        <v>43</v>
      </c>
      <c r="K26" s="18">
        <f>'[1]Number of 2nd Cons Apps Held'!$F$30</f>
        <v>0</v>
      </c>
      <c r="L26" s="18">
        <f>SUM('[1]Number of Priority Apps Held'!$C29:$F29)</f>
        <v>10</v>
      </c>
      <c r="M26" s="19">
        <f>SUM('[1]District Court Family'!$C29:$F29)+SUM('[1]District Court Family Appeals'!$C29:$F29)</f>
        <v>43</v>
      </c>
      <c r="N26" s="19">
        <f>SUM('[1]CC Jud Sep &amp; Div'!$C29:$F29)</f>
        <v>0</v>
      </c>
      <c r="O26" s="104">
        <f>SUM([1]ADMCA!$C$29:F29)</f>
        <v>2</v>
      </c>
    </row>
    <row r="27" spans="1:15" s="7" customFormat="1" ht="16.2" x14ac:dyDescent="0.3">
      <c r="A27" s="75" t="s">
        <v>29</v>
      </c>
      <c r="B27" s="40"/>
      <c r="C27" s="15">
        <f>'[1]Total Applications'!$F$30</f>
        <v>0</v>
      </c>
      <c r="D27" s="15">
        <f>SUM('[1]Total Applications'!$C$30:F30)</f>
        <v>64</v>
      </c>
      <c r="E27" s="16">
        <f>'[1]Waiting Times 1st Cons'!$F$30</f>
        <v>0</v>
      </c>
      <c r="F27" s="16">
        <f>'[1]Number Waiting Priority Apps'!$F$30</f>
        <v>0</v>
      </c>
      <c r="G27" s="16">
        <f>'[1]Numbers Waiting 1st Cons'!$F$30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Held'!$C30:$F30)</f>
        <v>16</v>
      </c>
      <c r="K27" s="18">
        <f>'[1]Number of 2nd Cons Apps Held'!$F$31</f>
        <v>0</v>
      </c>
      <c r="L27" s="18">
        <f>SUM('[1]Number of Priority Apps Held'!$C30:$F30)</f>
        <v>0</v>
      </c>
      <c r="M27" s="19">
        <f>SUM('[1]District Court Family'!$C30:$F30)+SUM('[1]District Court Family Appeals'!$C30:$F30)</f>
        <v>38</v>
      </c>
      <c r="N27" s="19">
        <f>SUM('[1]CC Jud Sep &amp; Div'!$C30:$F30)</f>
        <v>0</v>
      </c>
      <c r="O27" s="131">
        <f>SUM([1]ADMCA!$C$30:F30)</f>
        <v>9</v>
      </c>
    </row>
    <row r="28" spans="1:15" s="7" customFormat="1" ht="16.2" x14ac:dyDescent="0.3">
      <c r="A28" s="75" t="s">
        <v>30</v>
      </c>
      <c r="B28" s="40"/>
      <c r="C28" s="15">
        <f>'[1]Total Applications'!$F$31</f>
        <v>0</v>
      </c>
      <c r="D28" s="15">
        <f>SUM('[1]Total Applications'!$C$31:F31)</f>
        <v>71</v>
      </c>
      <c r="E28" s="16">
        <f>'[1]Waiting Times 1st Cons'!$F$31</f>
        <v>0</v>
      </c>
      <c r="F28" s="16">
        <f>'[1]Number Waiting Priority Apps'!$F$31</f>
        <v>0</v>
      </c>
      <c r="G28" s="16">
        <f>'[1]Numbers Waiting 1st Cons'!$F$31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Held'!$C31:$F31)</f>
        <v>15</v>
      </c>
      <c r="K28" s="18">
        <f>'[1]Number of 2nd Cons Apps Held'!$F$32</f>
        <v>0</v>
      </c>
      <c r="L28" s="18">
        <f>SUM('[1]Number of Priority Apps Held'!$C31:$F31)</f>
        <v>7</v>
      </c>
      <c r="M28" s="19">
        <f>SUM('[1]District Court Family'!$C31:$F31)+SUM('[1]District Court Family Appeals'!$C31:$F31)</f>
        <v>33</v>
      </c>
      <c r="N28" s="19">
        <f>SUM('[1]CC Jud Sep &amp; Div'!$C31:$F31)</f>
        <v>2</v>
      </c>
      <c r="O28" s="132">
        <f>SUM([1]ADMCA!$C$31:F31)</f>
        <v>4</v>
      </c>
    </row>
    <row r="29" spans="1:15" s="7" customFormat="1" ht="16.2" x14ac:dyDescent="0.3">
      <c r="A29" s="75" t="s">
        <v>31</v>
      </c>
      <c r="B29" s="40"/>
      <c r="C29" s="15">
        <f>'[1]Total Applications'!$F$32</f>
        <v>0</v>
      </c>
      <c r="D29" s="15">
        <f>SUM('[1]Total Applications'!$C$32:F32)</f>
        <v>65</v>
      </c>
      <c r="E29" s="16">
        <f>'[1]Waiting Times 1st Cons'!$F$32</f>
        <v>0</v>
      </c>
      <c r="F29" s="16">
        <f>'[1]Number Waiting Priority Apps'!$F$32</f>
        <v>0</v>
      </c>
      <c r="G29" s="16">
        <f>'[1]Numbers Waiting 1st Cons'!$F$32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Held'!$C32:$F32)</f>
        <v>46</v>
      </c>
      <c r="K29" s="18">
        <f>'[1]Number of 2nd Cons Apps Held'!$F$33</f>
        <v>0</v>
      </c>
      <c r="L29" s="18">
        <f>SUM('[1]Number of Priority Apps Held'!$C32:$F32)</f>
        <v>23</v>
      </c>
      <c r="M29" s="19">
        <f>SUM('[1]District Court Family'!$C32:$F32)+SUM('[1]District Court Family Appeals'!$C32:$F32)</f>
        <v>10</v>
      </c>
      <c r="N29" s="19">
        <f>SUM('[1]CC Jud Sep &amp; Div'!$C32:$F32)</f>
        <v>8</v>
      </c>
      <c r="O29" s="132">
        <f>SUM([1]ADMCA!$C$32:F32)</f>
        <v>0</v>
      </c>
    </row>
    <row r="30" spans="1:15" s="7" customFormat="1" ht="16.2" x14ac:dyDescent="0.3">
      <c r="A30" s="75" t="s">
        <v>32</v>
      </c>
      <c r="B30" s="40"/>
      <c r="C30" s="15">
        <f>'[1]Total Applications'!$F$33+'[1]Total Applications'!$F$34</f>
        <v>0</v>
      </c>
      <c r="D30" s="15">
        <f>SUM('[1]Total Applications'!$C$33:F34)</f>
        <v>2080</v>
      </c>
      <c r="E30" s="16">
        <f>'[1]Waiting Times 1st Cons'!$F$33</f>
        <v>0</v>
      </c>
      <c r="F30" s="16">
        <f>'[1]Number Waiting Priority Apps'!$F$33</f>
        <v>0</v>
      </c>
      <c r="G30" s="16">
        <f>'[1]Numbers Waiting 1st Cons'!$F$33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Held'!$C33:F34)</f>
        <v>213</v>
      </c>
      <c r="K30" s="18">
        <f>'[1]Number of 2nd Cons Apps Held'!$F$34+'[1]Number of 2nd Cons Apps Held'!$F$35</f>
        <v>0</v>
      </c>
      <c r="L30" s="18">
        <f>SUM('[1]Number of Priority Apps Held'!$C33:$F34)</f>
        <v>184</v>
      </c>
      <c r="M30" s="19">
        <f>SUM('[1]District Court Family Appeals'!$C$33:$F33)+SUM('[1]District Court Family'!$C33:$F33)</f>
        <v>20</v>
      </c>
      <c r="N30" s="19">
        <f>SUM('[1]CC Jud Sep &amp; Div'!$C33:$F33)</f>
        <v>0</v>
      </c>
      <c r="O30" s="104">
        <f>SUM([1]ADMCA!$C$34:F34)</f>
        <v>0</v>
      </c>
    </row>
    <row r="31" spans="1:15" s="7" customFormat="1" ht="16.2" x14ac:dyDescent="0.3">
      <c r="A31" s="75" t="s">
        <v>33</v>
      </c>
      <c r="B31" s="40"/>
      <c r="C31" s="15">
        <f>'[1]Total Applications'!$F$35</f>
        <v>0</v>
      </c>
      <c r="D31" s="15">
        <f>SUM('[1]Total Applications'!$C$35:F35)</f>
        <v>55</v>
      </c>
      <c r="E31" s="16">
        <f>'[1]Waiting Times 1st Cons'!$F$35</f>
        <v>0</v>
      </c>
      <c r="F31" s="16">
        <f>'[1]Number Waiting Priority Apps'!$F$35</f>
        <v>0</v>
      </c>
      <c r="G31" s="16">
        <f>'[1]Numbers Waiting 1st Cons'!$F$35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Held'!$C35:$F35)</f>
        <v>24</v>
      </c>
      <c r="K31" s="18">
        <f>'[1]Number of 2nd Cons Apps Held'!$F$36</f>
        <v>0</v>
      </c>
      <c r="L31" s="18">
        <f>SUM('[1]Number of Priority Apps Held'!$C35:$F35)</f>
        <v>5</v>
      </c>
      <c r="M31" s="19">
        <f>SUM('[1]District Court Family'!$C35:$F35)+SUM('[1]District Court Family Appeals'!$C35:$F35)</f>
        <v>11</v>
      </c>
      <c r="N31" s="19">
        <f>SUM('[1]CC Jud Sep &amp; Div'!$C35:$F35)</f>
        <v>21</v>
      </c>
      <c r="O31" s="131">
        <f>SUM([1]ADMCA!$C$35:F35)</f>
        <v>3</v>
      </c>
    </row>
    <row r="32" spans="1:15" s="7" customFormat="1" ht="16.2" x14ac:dyDescent="0.3">
      <c r="A32" s="75" t="s">
        <v>34</v>
      </c>
      <c r="B32" s="40"/>
      <c r="C32" s="15">
        <f>'[1]Total Applications'!$F$36</f>
        <v>0</v>
      </c>
      <c r="D32" s="15">
        <f>SUM('[1]Total Applications'!$C$36:F36)</f>
        <v>179</v>
      </c>
      <c r="E32" s="16">
        <f>'[1]Waiting Times 1st Cons'!$F$36</f>
        <v>0</v>
      </c>
      <c r="F32" s="16">
        <f>'[1]Number Waiting Priority Apps'!$F$36</f>
        <v>0</v>
      </c>
      <c r="G32" s="16">
        <f>'[1]Numbers Waiting 1st Cons'!$F$36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Held'!$C36:$F36)</f>
        <v>60</v>
      </c>
      <c r="K32" s="18">
        <f>'[1]Number of 2nd Cons Apps Held'!$F$37</f>
        <v>0</v>
      </c>
      <c r="L32" s="18">
        <f>SUM('[1]Number of Priority Apps Held'!$C36:$F36)</f>
        <v>23</v>
      </c>
      <c r="M32" s="19">
        <f>SUM('[1]District Court Family'!$C36:$F36)+SUM('[1]District Court Family Appeals'!$C36:$F36)</f>
        <v>78</v>
      </c>
      <c r="N32" s="19">
        <f>SUM('[1]CC Jud Sep &amp; Div'!$C36:$F36)</f>
        <v>0</v>
      </c>
      <c r="O32" s="132">
        <f>SUM([1]ADMCA!$C$36:F36)</f>
        <v>0</v>
      </c>
    </row>
    <row r="33" spans="1:15" s="7" customFormat="1" ht="16.2" x14ac:dyDescent="0.3">
      <c r="A33" s="75" t="s">
        <v>35</v>
      </c>
      <c r="B33" s="159"/>
      <c r="C33" s="15">
        <f>'[1]Total Applications'!$F$37</f>
        <v>0</v>
      </c>
      <c r="D33" s="15">
        <f>SUM('[1]Total Applications'!$C$37:F37)</f>
        <v>52</v>
      </c>
      <c r="E33" s="16">
        <f>'[1]Waiting Times 1st Cons'!$F$37</f>
        <v>0</v>
      </c>
      <c r="F33" s="16">
        <f>'[1]Number Waiting Priority Apps'!$F$37</f>
        <v>0</v>
      </c>
      <c r="G33" s="16">
        <f>'[1]Numbers Waiting 1st Cons'!$F$37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Held'!$C37:$F37)</f>
        <v>17</v>
      </c>
      <c r="K33" s="18">
        <f>'[1]Number of 2nd Cons Apps Held'!$F$38</f>
        <v>0</v>
      </c>
      <c r="L33" s="18">
        <f>SUM('[1]Number of Priority Apps Held'!$C37:$F37)</f>
        <v>1</v>
      </c>
      <c r="M33" s="19">
        <f>SUM('[1]District Court Family'!$C37:$F37)+SUM('[1]District Court Family Appeals'!$C37:$F37)</f>
        <v>28</v>
      </c>
      <c r="N33" s="19">
        <f>SUM('[1]CC Jud Sep &amp; Div'!$C37:$F37)</f>
        <v>0</v>
      </c>
      <c r="O33" s="132">
        <f>SUM([1]ADMCA!$C$37:F37)</f>
        <v>0</v>
      </c>
    </row>
    <row r="34" spans="1:15" s="7" customFormat="1" ht="16.2" x14ac:dyDescent="0.3">
      <c r="A34" s="75" t="s">
        <v>36</v>
      </c>
      <c r="B34" s="156"/>
      <c r="C34" s="15">
        <f>'[1]Total Applications'!$F$38</f>
        <v>0</v>
      </c>
      <c r="D34" s="15">
        <f>SUM('[1]Total Applications'!$C$38:F38)</f>
        <v>122</v>
      </c>
      <c r="E34" s="16">
        <f>'[1]Waiting Times 1st Cons'!$F$38</f>
        <v>0</v>
      </c>
      <c r="F34" s="16">
        <f>'[1]Number Waiting Priority Apps'!$F$38</f>
        <v>0</v>
      </c>
      <c r="G34" s="16">
        <f>'[1]Numbers Waiting 1st Cons'!$F$38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Held'!$C38:$F38)</f>
        <v>28</v>
      </c>
      <c r="K34" s="18">
        <f>'[1]Number of 2nd Cons Apps Held'!$F$39</f>
        <v>0</v>
      </c>
      <c r="L34" s="18">
        <f>SUM('[1]Number of Priority Apps Held'!$C38:$F38)</f>
        <v>8</v>
      </c>
      <c r="M34" s="19">
        <f>SUM('[1]District Court Family'!$C38:$F38)+SUM('[1]District Court Family Appeals'!$C38:$F38)</f>
        <v>53</v>
      </c>
      <c r="N34" s="19">
        <f>SUM('[1]CC Jud Sep &amp; Div'!$C39:$F39)</f>
        <v>0</v>
      </c>
      <c r="O34" s="104">
        <f>SUM([1]ADMCA!$C$39:F39)</f>
        <v>6</v>
      </c>
    </row>
    <row r="35" spans="1:15" s="7" customFormat="1" ht="16.2" x14ac:dyDescent="0.3">
      <c r="A35" s="75" t="s">
        <v>37</v>
      </c>
      <c r="B35" s="156"/>
      <c r="C35" s="15">
        <f>'[1]Total Applications'!$F$39</f>
        <v>0</v>
      </c>
      <c r="D35" s="15">
        <f>SUM('[1]Total Applications'!$C$39:F39)</f>
        <v>121</v>
      </c>
      <c r="E35" s="16">
        <f>'[1]Waiting Times 1st Cons'!$F$39</f>
        <v>0</v>
      </c>
      <c r="F35" s="16">
        <f>'[1]Number Waiting Priority Apps'!$F$39</f>
        <v>0</v>
      </c>
      <c r="G35" s="16">
        <f>'[1]Numbers Waiting 1st Cons'!$F$39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Held'!$C39:$F39)</f>
        <v>31</v>
      </c>
      <c r="K35" s="18">
        <f>'[1]Number of 2nd Cons Apps Held'!$F$39</f>
        <v>0</v>
      </c>
      <c r="L35" s="18">
        <f>SUM('[1]Number of Priority Apps Held'!$C39:$F39)</f>
        <v>6</v>
      </c>
      <c r="M35" s="19">
        <f>SUM('[1]District Court Family'!$C39:$F39)+SUM('[1]District Court Family Appeals'!$C39:$F39)</f>
        <v>51</v>
      </c>
      <c r="N35" s="19">
        <f>SUM('[1]CC Jud Sep &amp; Div'!$C39:$F39)</f>
        <v>0</v>
      </c>
      <c r="O35" s="102">
        <f>SUM([1]ADMCA!$C$39:F39)</f>
        <v>6</v>
      </c>
    </row>
    <row r="36" spans="1:15" s="7" customFormat="1" ht="16.8" thickBot="1" x14ac:dyDescent="0.35">
      <c r="A36" s="77" t="s">
        <v>38</v>
      </c>
      <c r="B36" s="160"/>
      <c r="C36" s="95">
        <f>'[1]Total Applications'!$F$40</f>
        <v>0</v>
      </c>
      <c r="D36" s="95">
        <f>SUM('[1]Total Applications'!$C$40:F40)</f>
        <v>126</v>
      </c>
      <c r="E36" s="97">
        <f>'[1]Waiting Times 1st Cons'!$F$40</f>
        <v>0</v>
      </c>
      <c r="F36" s="97">
        <f>'[1]Number Waiting Priority Apps'!$F$40</f>
        <v>0</v>
      </c>
      <c r="G36" s="97">
        <f>'[1]Numbers Waiting 1st Cons'!$F$40</f>
        <v>0</v>
      </c>
      <c r="H36" s="51">
        <f>'[1]Waiting Times 2nd Cons'!$F40</f>
        <v>0</v>
      </c>
      <c r="I36" s="51">
        <f>'[1]Numbers Waiting 2nd Cons'!$F40</f>
        <v>0</v>
      </c>
      <c r="J36" s="91">
        <f>SUM('[1]Number of 1st Cons Apps Held'!$C40:$F40)</f>
        <v>17</v>
      </c>
      <c r="K36" s="18">
        <f>'[1]Number of 2nd Cons Apps Held'!$F$40</f>
        <v>0</v>
      </c>
      <c r="L36" s="91">
        <f>SUM('[1]Number of Priority Apps Held'!$C40:$F40)</f>
        <v>10</v>
      </c>
      <c r="M36" s="90">
        <f>SUM('[1]District Court Family'!$C40:$F40)+SUM('[1]District Court Family Appeals'!$C40:$F40)</f>
        <v>73</v>
      </c>
      <c r="N36" s="90">
        <f>SUM('[1]CC Jud Sep &amp; Div'!$C40:$F40)</f>
        <v>0</v>
      </c>
      <c r="O36" s="140">
        <f>SUM([1]ADMCA!$C$40:F40)</f>
        <v>6</v>
      </c>
    </row>
    <row r="37" spans="1:15" x14ac:dyDescent="0.2">
      <c r="C37" s="96"/>
      <c r="D37" s="96"/>
      <c r="E37" s="96"/>
      <c r="F37" s="96"/>
      <c r="G37" s="96"/>
      <c r="O37" s="2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"/>
  <sheetViews>
    <sheetView zoomScale="80" zoomScaleNormal="80" zoomScaleSheetLayoutView="100" workbookViewId="0">
      <pane xSplit="1" topLeftCell="B1" activePane="topRight" state="frozen"/>
      <selection pane="topRight" activeCell="C37" sqref="C37"/>
    </sheetView>
  </sheetViews>
  <sheetFormatPr defaultRowHeight="12.6" x14ac:dyDescent="0.2"/>
  <cols>
    <col min="1" max="1" width="24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3.08984375" customWidth="1"/>
    <col min="11" max="11" width="0.36328125" style="21" hidden="1" customWidth="1"/>
    <col min="12" max="12" width="10.6328125" customWidth="1"/>
    <col min="13" max="13" width="21.08984375" bestFit="1" customWidth="1"/>
    <col min="14" max="14" width="21.453125" bestFit="1" customWidth="1"/>
    <col min="15" max="15" width="21.453125" customWidth="1"/>
  </cols>
  <sheetData>
    <row r="1" spans="1:15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5" ht="24.6" x14ac:dyDescent="0.2">
      <c r="A2" s="166" t="s">
        <v>51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5" ht="24.6" x14ac:dyDescent="0.2">
      <c r="A3" s="53"/>
      <c r="B3" s="54"/>
      <c r="C3" s="5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5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</row>
    <row r="5" spans="1:15" s="31" customFormat="1" ht="60" customHeight="1" x14ac:dyDescent="0.2">
      <c r="A5" s="32" t="s">
        <v>4</v>
      </c>
      <c r="B5" s="52"/>
      <c r="C5" s="26" t="s">
        <v>42</v>
      </c>
      <c r="D5" s="94" t="s">
        <v>5</v>
      </c>
      <c r="E5" s="27" t="s">
        <v>6</v>
      </c>
      <c r="F5" s="27" t="s">
        <v>7</v>
      </c>
      <c r="G5" s="27" t="s">
        <v>8</v>
      </c>
      <c r="H5" s="28" t="s">
        <v>6</v>
      </c>
      <c r="I5" s="28" t="s">
        <v>8</v>
      </c>
      <c r="J5" s="25" t="s">
        <v>43</v>
      </c>
      <c r="K5" s="25" t="s">
        <v>44</v>
      </c>
      <c r="L5" s="25" t="s">
        <v>7</v>
      </c>
      <c r="M5" s="29" t="s">
        <v>39</v>
      </c>
      <c r="N5" s="29" t="s">
        <v>9</v>
      </c>
      <c r="O5" s="74" t="s">
        <v>59</v>
      </c>
    </row>
    <row r="6" spans="1:15" s="7" customFormat="1" ht="16.2" x14ac:dyDescent="0.3">
      <c r="A6" s="14" t="s">
        <v>10</v>
      </c>
      <c r="B6" s="40"/>
      <c r="C6" s="15">
        <f>'[1]Total Applications'!$G$4</f>
        <v>0</v>
      </c>
      <c r="D6" s="15">
        <f>SUM('[1]Total Applications'!$C$4:G4)</f>
        <v>98</v>
      </c>
      <c r="E6" s="16">
        <f>MAX('[1]Waiting Times 1st Cons'!$G$4+'[1]Waiting Times 1st Cons'!$G$4)</f>
        <v>0</v>
      </c>
      <c r="F6" s="16">
        <f>'[1]Number Waiting Priority Apps'!$G$4</f>
        <v>0</v>
      </c>
      <c r="G6" s="16">
        <f>'[1]Numbers Waiting 1st Cons'!$G$4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Held'!$C$4:$G4)</f>
        <v>34</v>
      </c>
      <c r="K6" s="18">
        <f>'[1]Number of 2nd Cons Apps Held'!$G$4+'[1]Number of 2nd Cons Apps Held'!$G$5</f>
        <v>0</v>
      </c>
      <c r="L6" s="18">
        <f>SUM('[1]Number of Priority Apps Held'!$C$4:$G4)</f>
        <v>6</v>
      </c>
      <c r="M6" s="19">
        <f>SUM('[1]District Court Family'!$C4:$G4)+SUM('[1]District Court Family Appeals'!$C4:$G4)</f>
        <v>47</v>
      </c>
      <c r="N6" s="19">
        <f>SUM('[1]CC Jud Sep &amp; Div'!$C$4:$G4)</f>
        <v>0</v>
      </c>
      <c r="O6" s="132">
        <f>SUM([1]ADMCA!$C$4:G4)</f>
        <v>0</v>
      </c>
    </row>
    <row r="7" spans="1:15" s="7" customFormat="1" ht="16.2" x14ac:dyDescent="0.3">
      <c r="A7" s="14" t="s">
        <v>46</v>
      </c>
      <c r="B7" s="40"/>
      <c r="C7" s="15">
        <f>'[1]Total Applications'!$G$5</f>
        <v>0</v>
      </c>
      <c r="D7" s="15">
        <f>SUM('[1]Total Applications'!$C5:G$5)</f>
        <v>133</v>
      </c>
      <c r="E7" s="16">
        <f>'[1]Waiting Times 1st Cons'!$G$5</f>
        <v>0</v>
      </c>
      <c r="F7" s="16">
        <f>'[1]Number Waiting Priority Apps'!$G$5</f>
        <v>0</v>
      </c>
      <c r="G7" s="16">
        <f>'[1]Numbers Waiting 1st Cons'!$G$5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Held'!$C5:$G5)</f>
        <v>36</v>
      </c>
      <c r="K7" s="18">
        <f>'[1]Number of 2nd Cons Apps Held'!$G$6</f>
        <v>0</v>
      </c>
      <c r="L7" s="18">
        <f>SUM('[1]Number of Priority Apps Held'!$C5:$G5)</f>
        <v>14</v>
      </c>
      <c r="M7" s="19">
        <f>SUM('[1]District Court Family'!$C5:$G5)+SUM('[1]District Court Family Appeals'!$C5:$G5)</f>
        <v>50</v>
      </c>
      <c r="N7" s="19">
        <f>SUM('[1]CC Jud Sep &amp; Div'!$C5:$G5)</f>
        <v>0</v>
      </c>
      <c r="O7" s="104">
        <f>SUM([1]ADMCA!$C5:G$5)</f>
        <v>40</v>
      </c>
    </row>
    <row r="8" spans="1:15" s="7" customFormat="1" ht="16.2" x14ac:dyDescent="0.3">
      <c r="A8" s="14" t="s">
        <v>11</v>
      </c>
      <c r="B8" s="40"/>
      <c r="C8" s="15">
        <f>'[1]Total Applications'!$G$6</f>
        <v>0</v>
      </c>
      <c r="D8" s="15">
        <f>SUM('[1]Total Applications'!$C$6:G6)</f>
        <v>16</v>
      </c>
      <c r="E8" s="16">
        <f>'[1]Waiting Times 1st Cons'!$G$6</f>
        <v>0</v>
      </c>
      <c r="F8" s="16">
        <f>'[1]Number Waiting Priority Apps'!$G$6</f>
        <v>0</v>
      </c>
      <c r="G8" s="16">
        <f>'[1]Numbers Waiting 1st Cons'!$G$6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Held'!$C6:$G6)</f>
        <v>4</v>
      </c>
      <c r="K8" s="18">
        <f>'[1]Number of 2nd Cons Apps Held'!$G$6</f>
        <v>0</v>
      </c>
      <c r="L8" s="18">
        <f>SUM('[1]Number of Priority Apps Held'!$C6:$G6)</f>
        <v>1</v>
      </c>
      <c r="M8" s="19">
        <f>SUM('[1]District Court Family'!$C6:$G6)+SUM('[1]District Court Family Appeals'!$C6:$G6)</f>
        <v>2</v>
      </c>
      <c r="N8" s="19">
        <f>SUM('[1]CC Jud Sep &amp; Div'!$C6:$G6)</f>
        <v>0</v>
      </c>
      <c r="O8" s="102">
        <f>SUM([1]ADMCA!$C6:G$6)</f>
        <v>0</v>
      </c>
    </row>
    <row r="9" spans="1:15" s="7" customFormat="1" ht="16.2" x14ac:dyDescent="0.3">
      <c r="A9" s="14" t="s">
        <v>12</v>
      </c>
      <c r="B9" s="143"/>
      <c r="C9" s="15">
        <f>'[1]Total Applications'!$G$7</f>
        <v>0</v>
      </c>
      <c r="D9" s="15">
        <f>SUM('[1]Total Applications'!$C$7:G7)</f>
        <v>78</v>
      </c>
      <c r="E9" s="16">
        <f>'[1]Waiting Times 1st Cons'!$G$7</f>
        <v>0</v>
      </c>
      <c r="F9" s="16">
        <f>'[1]Number Waiting Priority Apps'!$G$7</f>
        <v>0</v>
      </c>
      <c r="G9" s="16">
        <f>'[1]Numbers Waiting 1st Cons'!$G$7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Held'!$C7:$G7)</f>
        <v>52</v>
      </c>
      <c r="K9" s="18">
        <f>'[1]Number of 2nd Cons Apps Held'!$G$7</f>
        <v>0</v>
      </c>
      <c r="L9" s="18">
        <f>SUM('[1]Number of Priority Apps Held'!$C7:$G7)</f>
        <v>17</v>
      </c>
      <c r="M9" s="19">
        <f>SUM('[1]District Court Family'!$C7:$G7)+SUM('[1]District Court Family Appeals'!$C7:$G7)</f>
        <v>18</v>
      </c>
      <c r="N9" s="19">
        <f>SUM('[1]CC Jud Sep &amp; Div'!$C7:$G7)</f>
        <v>0</v>
      </c>
      <c r="O9" s="102">
        <f>SUM([1]ADMCA!$C$7:G7)</f>
        <v>14</v>
      </c>
    </row>
    <row r="10" spans="1:15" s="7" customFormat="1" ht="16.2" x14ac:dyDescent="0.3">
      <c r="A10" s="14" t="s">
        <v>13</v>
      </c>
      <c r="B10" s="40"/>
      <c r="C10" s="15">
        <f>'[1]Total Applications'!$G$8</f>
        <v>0</v>
      </c>
      <c r="D10" s="15">
        <f>SUM('[1]Total Applications'!$C$8:G8)</f>
        <v>46</v>
      </c>
      <c r="E10" s="16">
        <f>'[1]Waiting Times 1st Cons'!$G$8</f>
        <v>0</v>
      </c>
      <c r="F10" s="16">
        <f>'[1]Number Waiting Priority Apps'!$G$8</f>
        <v>0</v>
      </c>
      <c r="G10" s="16">
        <f>'[1]Numbers Waiting 1st Cons'!$G$8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Held'!$C8:$G8)</f>
        <v>9</v>
      </c>
      <c r="K10" s="18">
        <f>'[1]Number of 2nd Cons Apps Held'!$G$8</f>
        <v>0</v>
      </c>
      <c r="L10" s="18">
        <f>SUM('[1]Number of Priority Apps Held'!$C8:$G8)</f>
        <v>2</v>
      </c>
      <c r="M10" s="19">
        <f>SUM('[1]District Court Family'!$C8:$G8)+SUM('[1]District Court Family Appeals'!$C8:$G8)</f>
        <v>20</v>
      </c>
      <c r="N10" s="19">
        <f>SUM('[1]CC Jud Sep &amp; Div'!$C8:$G8)</f>
        <v>0</v>
      </c>
      <c r="O10" s="102">
        <f>SUM([1]ADMCA!$C$8:G8)</f>
        <v>0</v>
      </c>
    </row>
    <row r="11" spans="1:15" s="7" customFormat="1" ht="16.2" x14ac:dyDescent="0.3">
      <c r="A11" s="14" t="s">
        <v>14</v>
      </c>
      <c r="B11" s="40"/>
      <c r="C11" s="15">
        <f>'[1]Total Applications'!$G$10</f>
        <v>0</v>
      </c>
      <c r="D11" s="15">
        <f>SUM('[1]Total Applications'!$C$10:G10)</f>
        <v>42</v>
      </c>
      <c r="E11" s="16">
        <f>'[1]Waiting Times 1st Cons'!$G$10</f>
        <v>0</v>
      </c>
      <c r="F11" s="16">
        <f>'[1]Number Waiting Priority Apps'!$G$10</f>
        <v>0</v>
      </c>
      <c r="G11" s="16">
        <f>'[1]Numbers Waiting 1st Cons'!$G$10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Held'!$C$10:$G10)</f>
        <v>26</v>
      </c>
      <c r="K11" s="18">
        <f>'[1]Number of 2nd Cons Apps Held'!$G$10</f>
        <v>0</v>
      </c>
      <c r="L11" s="18">
        <f>SUM('[1]Number of Priority Apps Held'!$C$10:$G10)</f>
        <v>7</v>
      </c>
      <c r="M11" s="19">
        <f>SUM('[1]District Court Family'!$C10:$G10)+SUM('[1]District Court Family Appeals'!$C10:$G10)</f>
        <v>15</v>
      </c>
      <c r="N11" s="19">
        <f>SUM('[1]CC Jud Sep &amp; Div'!$C10:$G10)</f>
        <v>0</v>
      </c>
      <c r="O11" s="102">
        <f>SUM([1]ADMCA!$C$10:G10)</f>
        <v>0</v>
      </c>
    </row>
    <row r="12" spans="1:15" s="7" customFormat="1" ht="16.2" x14ac:dyDescent="0.3">
      <c r="A12" s="14" t="s">
        <v>15</v>
      </c>
      <c r="B12" s="40"/>
      <c r="C12" s="15">
        <f>'[1]Total Applications'!$G$11</f>
        <v>0</v>
      </c>
      <c r="D12" s="15">
        <f>SUM('[1]Total Applications'!$C$11:G11)</f>
        <v>371</v>
      </c>
      <c r="E12" s="16">
        <f>'[1]Waiting Times 1st Cons'!$G$11</f>
        <v>0</v>
      </c>
      <c r="F12" s="16">
        <f>'[1]Number Waiting Priority Apps'!$G$11</f>
        <v>0</v>
      </c>
      <c r="G12" s="16">
        <f>'[1]Numbers Waiting 1st Cons'!$G$11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Held'!$C11:$G11)</f>
        <v>175</v>
      </c>
      <c r="K12" s="18">
        <f>'[1]Number of 2nd Cons Apps Held'!$G$11</f>
        <v>0</v>
      </c>
      <c r="L12" s="18">
        <f>SUM('[1]Number of Priority Apps Held'!$C11:$G11)</f>
        <v>129</v>
      </c>
      <c r="M12" s="19">
        <f>SUM('[1]District Court Family'!$C11:$G11)+SUM('[1]District Court Family Appeals'!$C11:$G11)</f>
        <v>58</v>
      </c>
      <c r="N12" s="19">
        <f>SUM('[1]CC Jud Sep &amp; Div'!$C11:$G11)</f>
        <v>0</v>
      </c>
      <c r="O12" s="102">
        <f>SUM([1]ADMCA!$C$11:G11)</f>
        <v>1</v>
      </c>
    </row>
    <row r="13" spans="1:15" s="7" customFormat="1" ht="16.2" x14ac:dyDescent="0.3">
      <c r="A13" s="14" t="s">
        <v>16</v>
      </c>
      <c r="B13" s="40"/>
      <c r="C13" s="15">
        <f>'[1]Total Applications'!$G$12</f>
        <v>0</v>
      </c>
      <c r="D13" s="15">
        <f>SUM('[1]Total Applications'!$C$12:G12)</f>
        <v>177</v>
      </c>
      <c r="E13" s="16">
        <f>'[1]Waiting Times 1st Cons'!$G$12</f>
        <v>0</v>
      </c>
      <c r="F13" s="16">
        <f>'[1]Number Waiting Priority Apps'!$G$12</f>
        <v>0</v>
      </c>
      <c r="G13" s="16">
        <f>'[1]Numbers Waiting 1st Cons'!$G$12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Held'!$C12:$G12)</f>
        <v>79</v>
      </c>
      <c r="K13" s="18">
        <f>'[1]Number of 2nd Cons Apps Held'!$G$12</f>
        <v>0</v>
      </c>
      <c r="L13" s="18">
        <f>SUM('[1]Number of Priority Apps Held'!$C12:$G12)</f>
        <v>48</v>
      </c>
      <c r="M13" s="19">
        <f>SUM('[1]District Court Family'!$C12:$G12)+SUM('[1]District Court Family Appeals'!$C12:$G12)</f>
        <v>66</v>
      </c>
      <c r="N13" s="19">
        <f>SUM('[1]CC Jud Sep &amp; Div'!$C12:$G12)</f>
        <v>0</v>
      </c>
      <c r="O13" s="102">
        <f>SUM([1]ADMCA!$C$12:G12)</f>
        <v>11</v>
      </c>
    </row>
    <row r="14" spans="1:15" s="7" customFormat="1" ht="16.2" x14ac:dyDescent="0.3">
      <c r="A14" s="14" t="s">
        <v>17</v>
      </c>
      <c r="B14" s="40"/>
      <c r="C14" s="15">
        <f>'[1]Total Applications'!$G$14</f>
        <v>0</v>
      </c>
      <c r="D14" s="15">
        <f>SUM('[1]Total Applications'!$C$14:G14)</f>
        <v>103</v>
      </c>
      <c r="E14" s="16">
        <f>'[1]Waiting Times 1st Cons'!$G$14</f>
        <v>0</v>
      </c>
      <c r="F14" s="16">
        <f>'[1]Number Waiting Priority Apps'!$G$14</f>
        <v>0</v>
      </c>
      <c r="G14" s="16">
        <f>'[1]Numbers Waiting 1st Cons'!$G$14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Held'!$C14:$G14)</f>
        <v>42</v>
      </c>
      <c r="K14" s="18">
        <f>'[1]Number of 2nd Cons Apps Held'!$G$14</f>
        <v>0</v>
      </c>
      <c r="L14" s="18">
        <f>SUM('[1]Number of Priority Apps Held'!$C14:$G14)</f>
        <v>17</v>
      </c>
      <c r="M14" s="19">
        <f>SUM('[1]District Court Family'!$C14:$G14)+SUM('[1]District Court Family Appeals'!$C14:$G14)</f>
        <v>42</v>
      </c>
      <c r="N14" s="19">
        <f>SUM('[1]CC Jud Sep &amp; Div'!$C14:$G14)</f>
        <v>0</v>
      </c>
      <c r="O14" s="102">
        <f>SUM([1]ADMCA!$C$14:G14)</f>
        <v>1</v>
      </c>
    </row>
    <row r="15" spans="1:15" s="7" customFormat="1" ht="16.2" x14ac:dyDescent="0.3">
      <c r="A15" s="14" t="s">
        <v>18</v>
      </c>
      <c r="B15" s="40"/>
      <c r="C15" s="15">
        <f>'[1]Total Applications'!$G$15</f>
        <v>0</v>
      </c>
      <c r="D15" s="15">
        <f>SUM('[1]Total Applications'!$C$15:G15)</f>
        <v>115</v>
      </c>
      <c r="E15" s="16">
        <f>'[1]Waiting Times 1st Cons'!$G$15</f>
        <v>0</v>
      </c>
      <c r="F15" s="16">
        <f>'[1]Number Waiting Priority Apps'!$G$15</f>
        <v>0</v>
      </c>
      <c r="G15" s="16">
        <f>'[1]Numbers Waiting 1st Cons'!$G$15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Held'!$C15:$G15)</f>
        <v>42</v>
      </c>
      <c r="K15" s="18">
        <f>'[1]Number of 2nd Cons Apps Held'!$G$15</f>
        <v>0</v>
      </c>
      <c r="L15" s="18">
        <f>SUM('[1]Number of Priority Apps Held'!$C15:$G15)</f>
        <v>11</v>
      </c>
      <c r="M15" s="19">
        <f>SUM('[1]District Court Family'!$C15:$G15)+SUM('[1]District Court Family Appeals'!$C15:$G15)</f>
        <v>41</v>
      </c>
      <c r="N15" s="19">
        <f>SUM('[1]CC Jud Sep &amp; Div'!$C15:$G15)</f>
        <v>0</v>
      </c>
      <c r="O15" s="102">
        <f>SUM([1]ADMCA!$C$15:G15)</f>
        <v>21</v>
      </c>
    </row>
    <row r="16" spans="1:15" s="7" customFormat="1" ht="16.2" x14ac:dyDescent="0.3">
      <c r="A16" s="14" t="s">
        <v>19</v>
      </c>
      <c r="B16" s="40"/>
      <c r="C16" s="15">
        <f>'[1]Total Applications'!$G$16</f>
        <v>0</v>
      </c>
      <c r="D16" s="15">
        <f>SUM('[1]Total Applications'!$C$16:G16)</f>
        <v>109</v>
      </c>
      <c r="E16" s="16">
        <f>'[1]Waiting Times 1st Cons'!$G$16</f>
        <v>0</v>
      </c>
      <c r="F16" s="16">
        <f>'[1]Number Waiting Priority Apps'!$G$16</f>
        <v>0</v>
      </c>
      <c r="G16" s="16">
        <f>'[1]Numbers Waiting 1st Cons'!$G$16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Held'!$C16:$G16)</f>
        <v>56</v>
      </c>
      <c r="K16" s="18">
        <f>'[1]Number of 2nd Cons Apps Held'!$G$17</f>
        <v>0</v>
      </c>
      <c r="L16" s="18">
        <f>SUM('[1]Number of Priority Apps Held'!$C16:$G16)</f>
        <v>15</v>
      </c>
      <c r="M16" s="19">
        <f>SUM('[1]District Court Family'!$C16:$G16)+SUM('[1]District Court Family Appeals'!$C16:$G16)</f>
        <v>44</v>
      </c>
      <c r="N16" s="19">
        <f>SUM('[1]CC Jud Sep &amp; Div'!$C16:$G16)</f>
        <v>0</v>
      </c>
      <c r="O16" s="102">
        <f>SUM([1]ADMCA!$C$16:G16)</f>
        <v>1</v>
      </c>
    </row>
    <row r="17" spans="1:15" s="7" customFormat="1" ht="15.75" customHeight="1" x14ac:dyDescent="0.3">
      <c r="A17" s="14" t="s">
        <v>20</v>
      </c>
      <c r="B17" s="40"/>
      <c r="C17" s="15">
        <f>'[1]Total Applications'!$G$17</f>
        <v>0</v>
      </c>
      <c r="D17" s="15">
        <f>SUM('[1]Total Applications'!$C$17:G17)</f>
        <v>283</v>
      </c>
      <c r="E17" s="16">
        <f>'[1]Waiting Times 1st Cons'!$G$17</f>
        <v>0</v>
      </c>
      <c r="F17" s="16">
        <f>'[1]Number Waiting Priority Apps'!$G$17</f>
        <v>0</v>
      </c>
      <c r="G17" s="16">
        <f>'[1]Numbers Waiting 1st Cons'!$G$17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Held'!$C17:$G17)</f>
        <v>279</v>
      </c>
      <c r="K17" s="18">
        <f>'[1]Number of 2nd Cons Apps Held'!$G$18</f>
        <v>0</v>
      </c>
      <c r="L17" s="18">
        <f>SUM('[1]Number of Priority Apps Held'!$C17:$G17)</f>
        <v>268</v>
      </c>
      <c r="M17" s="19">
        <f>SUM('[1]District Court Family'!$C17:$G17)+SUM('[1]District Court Family Appeals'!$C17:$G17)</f>
        <v>17</v>
      </c>
      <c r="N17" s="19">
        <f>SUM('[1]CC Jud Sep &amp; Div'!$C17:$G17)</f>
        <v>0</v>
      </c>
      <c r="O17" s="131">
        <f>SUM([1]ADMCA!$C$17:G17)</f>
        <v>0</v>
      </c>
    </row>
    <row r="18" spans="1:15" s="7" customFormat="1" ht="16.2" x14ac:dyDescent="0.3">
      <c r="A18" s="14" t="s">
        <v>21</v>
      </c>
      <c r="B18" s="40"/>
      <c r="C18" s="15">
        <f>'[1]Total Applications'!$G$18</f>
        <v>0</v>
      </c>
      <c r="D18" s="15">
        <f>SUM('[1]Total Applications'!$C$18:G18)</f>
        <v>88</v>
      </c>
      <c r="E18" s="16">
        <f>'[1]Waiting Times 1st Cons'!$G$18</f>
        <v>0</v>
      </c>
      <c r="F18" s="16">
        <f>'[1]Number Waiting Priority Apps'!$G$18</f>
        <v>0</v>
      </c>
      <c r="G18" s="16">
        <f>'[1]Numbers Waiting 1st Cons'!$G$18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Held'!$C18:$G18)</f>
        <v>57</v>
      </c>
      <c r="K18" s="18">
        <f>'[1]Number of 2nd Cons Apps Held'!$G$19</f>
        <v>0</v>
      </c>
      <c r="L18" s="18">
        <f>SUM('[1]Number of Priority Apps Held'!$C18:$G18)</f>
        <v>7</v>
      </c>
      <c r="M18" s="19">
        <f>SUM('[1]District Court Family'!$C18:$G18)+SUM('[1]District Court Family Appeals'!$C18:$G18)</f>
        <v>17</v>
      </c>
      <c r="N18" s="19">
        <f>SUM('[1]CC Jud Sep &amp; Div'!$C18:$G18)</f>
        <v>1</v>
      </c>
      <c r="O18" s="104">
        <f>SUM([1]ADMCA!$C$18:G18)</f>
        <v>0</v>
      </c>
    </row>
    <row r="19" spans="1:15" s="7" customFormat="1" ht="16.2" x14ac:dyDescent="0.3">
      <c r="A19" s="14" t="s">
        <v>22</v>
      </c>
      <c r="B19" s="40"/>
      <c r="C19" s="15">
        <f>'[1]Total Applications'!$G$19+'[1]Total Applications'!$G$20</f>
        <v>0</v>
      </c>
      <c r="D19" s="15">
        <f>SUM('[1]Total Applications'!$C$19:G20)</f>
        <v>138</v>
      </c>
      <c r="E19" s="16">
        <f>MAX('[1]Waiting Times 1st Cons'!$G$19:$G$20)</f>
        <v>0</v>
      </c>
      <c r="F19" s="16">
        <f>'[1]Number Waiting Priority Apps'!$G$19+'[1]Number Waiting Priority Apps'!$G$20</f>
        <v>0</v>
      </c>
      <c r="G19" s="16">
        <f>'[1]Numbers Waiting 1st Cons'!$G$19+'[1]Numbers Waiting 1st Cons'!$G$20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Held'!$C$19:$G20)</f>
        <v>41</v>
      </c>
      <c r="K19" s="18">
        <f>'[1]Number of 2nd Cons Apps Held'!$G$20+'[1]Number of 2nd Cons Apps Held'!$G$21</f>
        <v>0</v>
      </c>
      <c r="L19" s="18">
        <f>SUM('[1]Number of Priority Apps Held'!$C$19:$G20)</f>
        <v>16</v>
      </c>
      <c r="M19" s="19">
        <f>SUM('[1]District Court Family'!$C$19:$G20)+SUM('[1]District Court Family Appeals'!$C$19:$G20)</f>
        <v>63</v>
      </c>
      <c r="N19" s="19">
        <f>SUM('[1]CC Jud Sep &amp; Div'!$C$19:$G20)</f>
        <v>0</v>
      </c>
      <c r="O19" s="131">
        <f>SUM([1]ADMCA!$C$19:G20)</f>
        <v>15</v>
      </c>
    </row>
    <row r="20" spans="1:15" s="7" customFormat="1" ht="16.2" x14ac:dyDescent="0.3">
      <c r="A20" s="14" t="s">
        <v>23</v>
      </c>
      <c r="B20" s="40"/>
      <c r="C20" s="15">
        <f>'[1]Total Applications'!$G$21</f>
        <v>0</v>
      </c>
      <c r="D20" s="15">
        <f>SUM('[1]Total Applications'!$C$21:G21)</f>
        <v>146</v>
      </c>
      <c r="E20" s="16">
        <f>'[1]Waiting Times 1st Cons'!$G$21</f>
        <v>0</v>
      </c>
      <c r="F20" s="16">
        <f>'[1]Number Waiting Priority Apps'!$G$21</f>
        <v>0</v>
      </c>
      <c r="G20" s="16">
        <f>'[1]Numbers Waiting 1st Cons'!$G$21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Held'!$C21:$G21)</f>
        <v>46</v>
      </c>
      <c r="K20" s="18">
        <f>'[1]Number of 2nd Cons Apps Held'!$G$22</f>
        <v>0</v>
      </c>
      <c r="L20" s="18">
        <f>SUM('[1]Number of Priority Apps Held'!$C21:$G21)</f>
        <v>13</v>
      </c>
      <c r="M20" s="19">
        <f>SUM('[1]District Court Family'!$C21:$G21)+SUM('[1]District Court Family Appeals'!$C21:$G21)</f>
        <v>42</v>
      </c>
      <c r="N20" s="19">
        <f>SUM('[1]CC Jud Sep &amp; Div'!$C21:$G21)</f>
        <v>2</v>
      </c>
      <c r="O20" s="131">
        <f>SUM([1]ADMCA!$C$21:G21)</f>
        <v>13</v>
      </c>
    </row>
    <row r="21" spans="1:15" s="7" customFormat="1" ht="16.2" x14ac:dyDescent="0.3">
      <c r="A21" s="14" t="s">
        <v>24</v>
      </c>
      <c r="B21" s="40"/>
      <c r="C21" s="15">
        <f>'[1]Total Applications'!$G$22</f>
        <v>0</v>
      </c>
      <c r="D21" s="15">
        <f>SUM('[1]Total Applications'!$C$22:G22)</f>
        <v>252</v>
      </c>
      <c r="E21" s="16">
        <f>'[1]Waiting Times 1st Cons'!$G$22</f>
        <v>0</v>
      </c>
      <c r="F21" s="16">
        <f>'[1]Number Waiting Priority Apps'!$G$22</f>
        <v>0</v>
      </c>
      <c r="G21" s="16">
        <f>'[1]Numbers Waiting 1st Cons'!$G$22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Held'!$C22:$G22)</f>
        <v>72</v>
      </c>
      <c r="K21" s="18">
        <f>'[1]Number of 2nd Cons Apps Held'!$G$23</f>
        <v>0</v>
      </c>
      <c r="L21" s="18">
        <f>SUM('[1]Number of Priority Apps Held'!$C22:$G22)</f>
        <v>24</v>
      </c>
      <c r="M21" s="19">
        <f>SUM('[1]District Court Family'!$C22:$G22)+SUM('[1]District Court Family Appeals'!$C22:$G22)</f>
        <v>124</v>
      </c>
      <c r="N21" s="19">
        <f>SUM('[1]CC Jud Sep &amp; Div'!$C22:$G22)</f>
        <v>3</v>
      </c>
      <c r="O21" s="131">
        <f>SUM([1]ADMCA!$C$22:G22)</f>
        <v>24</v>
      </c>
    </row>
    <row r="22" spans="1:15" s="7" customFormat="1" ht="16.2" x14ac:dyDescent="0.3">
      <c r="A22" s="14" t="s">
        <v>25</v>
      </c>
      <c r="B22" s="40"/>
      <c r="C22" s="15">
        <f>'[1]Total Applications'!$G$23</f>
        <v>0</v>
      </c>
      <c r="D22" s="15">
        <f>SUM('[1]Total Applications'!$C$23:G23)</f>
        <v>119</v>
      </c>
      <c r="E22" s="16">
        <f>'[1]Waiting Times 1st Cons'!$G$23</f>
        <v>0</v>
      </c>
      <c r="F22" s="16">
        <f>'[1]Number Waiting Priority Apps'!$G$23</f>
        <v>0</v>
      </c>
      <c r="G22" s="16">
        <f>'[1]Numbers Waiting 1st Cons'!$G$23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Held'!$C23:$G23)</f>
        <v>33</v>
      </c>
      <c r="K22" s="18">
        <f>'[1]Number of 2nd Cons Apps Held'!$G$24</f>
        <v>0</v>
      </c>
      <c r="L22" s="18">
        <f>SUM('[1]Number of Priority Apps Held'!$C23:$G23)</f>
        <v>17</v>
      </c>
      <c r="M22" s="19">
        <f>SUM('[1]District Court Family'!$C23:$G23)+SUM('[1]District Court Family Appeals'!$C23:$G23)</f>
        <v>65</v>
      </c>
      <c r="N22" s="19">
        <f>SUM('[1]CC Jud Sep &amp; Div'!$C23:$G23)</f>
        <v>0</v>
      </c>
      <c r="O22" s="131">
        <f>SUM([1]ADMCA!$C$23:G23)</f>
        <v>0</v>
      </c>
    </row>
    <row r="23" spans="1:15" s="7" customFormat="1" ht="30" x14ac:dyDescent="0.3">
      <c r="A23" s="14" t="s">
        <v>60</v>
      </c>
      <c r="B23" s="40"/>
      <c r="C23" s="82">
        <f>'[1]Total Applications'!$G$24</f>
        <v>0</v>
      </c>
      <c r="D23" s="82">
        <f>SUM('[1]Total Applications'!$C$24:G24)</f>
        <v>157</v>
      </c>
      <c r="E23" s="83">
        <f>'[1]Waiting Times 1st Cons'!$G$24</f>
        <v>0</v>
      </c>
      <c r="F23" s="83">
        <f>'[1]Number Waiting Priority Apps'!$G$24</f>
        <v>0</v>
      </c>
      <c r="G23" s="83">
        <f>'[1]Numbers Waiting 1st Cons'!$G$24</f>
        <v>0</v>
      </c>
      <c r="H23" s="89"/>
      <c r="I23" s="89"/>
      <c r="J23" s="86">
        <f>SUM('[1]Number of 1st Cons Apps Held'!$C24:$G24)</f>
        <v>41</v>
      </c>
      <c r="K23" s="86">
        <f>'[1]Number of 2nd Cons Apps Held'!$G$25</f>
        <v>0</v>
      </c>
      <c r="L23" s="86">
        <f>SUM('[1]Number of Priority Apps Held'!$C24:$G24)</f>
        <v>39</v>
      </c>
      <c r="M23" s="88">
        <f>SUM('[1]District Court Family'!$C24:$G24)+SUM('[1]District Court Family Appeals'!$C24:$G24)</f>
        <v>1</v>
      </c>
      <c r="N23" s="88">
        <f>SUM('[1]CC Jud Sep &amp; Div'!$C24:$G24)</f>
        <v>0</v>
      </c>
      <c r="O23" s="107">
        <f>SUM([1]ADMCA!$C$24:G24)</f>
        <v>89</v>
      </c>
    </row>
    <row r="24" spans="1:15" s="7" customFormat="1" ht="16.2" x14ac:dyDescent="0.3">
      <c r="A24" s="14" t="s">
        <v>26</v>
      </c>
      <c r="B24" s="40"/>
      <c r="C24" s="15">
        <f>'[1]Total Applications'!$G$25+'[1]Total Applications'!$G$26</f>
        <v>0</v>
      </c>
      <c r="D24" s="15">
        <f>SUM('[1]Total Applications'!$C$25:G26)</f>
        <v>74</v>
      </c>
      <c r="E24" s="16">
        <f>MAX('[1]Waiting Times 1st Cons'!$G$25:$G$26)</f>
        <v>0</v>
      </c>
      <c r="F24" s="16">
        <f>'[1]Number Waiting Priority Apps'!$G$25+'[1]Number Waiting Priority Apps'!$G$26</f>
        <v>0</v>
      </c>
      <c r="G24" s="16">
        <f>'[1]Numbers Waiting 1st Cons'!$G$25+'[1]Numbers Waiting 1st Cons'!$G$26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Held'!$C$25:$G26)</f>
        <v>18</v>
      </c>
      <c r="K24" s="18">
        <f>'[1]Number of 2nd Cons Apps Held'!$G$26+'[1]Number of 2nd Cons Apps Held'!$G$27</f>
        <v>0</v>
      </c>
      <c r="L24" s="18">
        <f>SUM('[1]Number of Priority Apps Held'!$C$25:$G26)</f>
        <v>7</v>
      </c>
      <c r="M24" s="19">
        <f>SUM('[1]District Court Family Appeals'!$C$25:$G26)+SUM('[1]District Court Family'!$C$25:$G26)</f>
        <v>41</v>
      </c>
      <c r="N24" s="19">
        <f>SUM('[1]CC Jud Sep &amp; Div'!$C$25:$G26)</f>
        <v>0</v>
      </c>
      <c r="O24" s="131">
        <f>SUM([1]ADMCA!$C$25:G26)</f>
        <v>0</v>
      </c>
    </row>
    <row r="25" spans="1:15" s="7" customFormat="1" ht="16.2" x14ac:dyDescent="0.3">
      <c r="A25" s="14" t="s">
        <v>27</v>
      </c>
      <c r="B25" s="40"/>
      <c r="C25" s="15">
        <f>'[1]Total Applications'!$G$28</f>
        <v>0</v>
      </c>
      <c r="D25" s="15">
        <f>SUM('[1]Total Applications'!$C$28:G28)</f>
        <v>147</v>
      </c>
      <c r="E25" s="16">
        <f>'[1]Waiting Times 1st Cons'!$G$28</f>
        <v>0</v>
      </c>
      <c r="F25" s="16">
        <f>'[1]Number Waiting Priority Apps'!$G$28</f>
        <v>0</v>
      </c>
      <c r="G25" s="16">
        <f>'[1]Numbers Waiting 1st Cons'!$G$28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Held'!$C28:$G28)</f>
        <v>38</v>
      </c>
      <c r="K25" s="18">
        <f>'[1]Number of 2nd Cons Apps Held'!$G$29</f>
        <v>0</v>
      </c>
      <c r="L25" s="18">
        <f>SUM('[1]Number of Priority Apps Held'!$C28:$G28)</f>
        <v>6</v>
      </c>
      <c r="M25" s="19">
        <f>SUM('[1]District Court Family'!$C28:$G28)+SUM('[1]District Court Family Appeals'!$C28:$G28)</f>
        <v>76</v>
      </c>
      <c r="N25" s="19">
        <f>SUM('[1]CC Jud Sep &amp; Div'!$C28:$G28)</f>
        <v>0</v>
      </c>
      <c r="O25" s="131">
        <f>SUM([1]ADMCA!$C$28:G28)</f>
        <v>0</v>
      </c>
    </row>
    <row r="26" spans="1:15" s="7" customFormat="1" ht="16.2" x14ac:dyDescent="0.3">
      <c r="A26" s="14" t="s">
        <v>28</v>
      </c>
      <c r="B26" s="40"/>
      <c r="C26" s="15">
        <f>'[1]Total Applications'!$G$29</f>
        <v>0</v>
      </c>
      <c r="D26" s="15">
        <f>SUM('[1]Total Applications'!$C$29:G29)</f>
        <v>108</v>
      </c>
      <c r="E26" s="16">
        <f>'[1]Waiting Times 1st Cons'!$G$29</f>
        <v>0</v>
      </c>
      <c r="F26" s="16">
        <f>'[1]Number Waiting Priority Apps'!$G$29</f>
        <v>0</v>
      </c>
      <c r="G26" s="16">
        <f>'[1]Numbers Waiting 1st Cons'!$G$29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Held'!$C29:$G29)</f>
        <v>43</v>
      </c>
      <c r="K26" s="18">
        <f>'[1]Number of 2nd Cons Apps Held'!$G$30</f>
        <v>0</v>
      </c>
      <c r="L26" s="18">
        <f>SUM('[1]Number of Priority Apps Held'!$C29:$G29)</f>
        <v>10</v>
      </c>
      <c r="M26" s="19">
        <f>SUM('[1]District Court Family'!$C29:$G29)+SUM('[1]District Court Family Appeals'!$C29:$G29)</f>
        <v>43</v>
      </c>
      <c r="N26" s="19">
        <f>SUM('[1]CC Jud Sep &amp; Div'!$C29:$G29)</f>
        <v>0</v>
      </c>
      <c r="O26" s="104">
        <f>SUM([1]ADMCA!$C$29:G29)</f>
        <v>2</v>
      </c>
    </row>
    <row r="27" spans="1:15" s="7" customFormat="1" ht="16.2" x14ac:dyDescent="0.3">
      <c r="A27" s="14" t="s">
        <v>29</v>
      </c>
      <c r="B27" s="40"/>
      <c r="C27" s="15">
        <f>'[1]Total Applications'!$G$30</f>
        <v>0</v>
      </c>
      <c r="D27" s="15">
        <f>SUM('[1]Total Applications'!$C$30:G30)</f>
        <v>64</v>
      </c>
      <c r="E27" s="16">
        <f>'[1]Waiting Times 1st Cons'!$G$30</f>
        <v>0</v>
      </c>
      <c r="F27" s="16">
        <f>'[1]Number Waiting Priority Apps'!$G$30</f>
        <v>0</v>
      </c>
      <c r="G27" s="16">
        <f>'[1]Numbers Waiting 1st Cons'!$G$30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Held'!$C30:$G30)</f>
        <v>16</v>
      </c>
      <c r="K27" s="18">
        <f>'[1]Number of 2nd Cons Apps Held'!$G$31</f>
        <v>0</v>
      </c>
      <c r="L27" s="18">
        <f>SUM('[1]Number of Priority Apps Held'!$C30:$G30)</f>
        <v>0</v>
      </c>
      <c r="M27" s="19">
        <f>SUM('[1]District Court Family'!$C30:$G30)+SUM('[1]District Court Family Appeals'!$C30:$G30)</f>
        <v>38</v>
      </c>
      <c r="N27" s="19">
        <f>SUM('[1]CC Jud Sep &amp; Div'!$C30:$G30)</f>
        <v>0</v>
      </c>
      <c r="O27" s="131">
        <f>SUM([1]ADMCA!$C$30:G30)</f>
        <v>9</v>
      </c>
    </row>
    <row r="28" spans="1:15" s="7" customFormat="1" ht="16.2" x14ac:dyDescent="0.3">
      <c r="A28" s="14" t="s">
        <v>30</v>
      </c>
      <c r="B28" s="40"/>
      <c r="C28" s="15">
        <f>'[1]Total Applications'!$G$31</f>
        <v>0</v>
      </c>
      <c r="D28" s="15">
        <f>SUM('[1]Total Applications'!$C$31:G31)</f>
        <v>71</v>
      </c>
      <c r="E28" s="16">
        <f>'[1]Waiting Times 1st Cons'!$G$31</f>
        <v>0</v>
      </c>
      <c r="F28" s="16">
        <f>'[1]Number Waiting Priority Apps'!$G$31</f>
        <v>0</v>
      </c>
      <c r="G28" s="16">
        <f>'[1]Numbers Waiting 1st Cons'!$G$31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Held'!$C31:$G31)</f>
        <v>15</v>
      </c>
      <c r="K28" s="18">
        <f>'[1]Number of 2nd Cons Apps Held'!$G$32</f>
        <v>0</v>
      </c>
      <c r="L28" s="18">
        <f>SUM('[1]Number of Priority Apps Held'!$C31:$G31)</f>
        <v>7</v>
      </c>
      <c r="M28" s="19">
        <f>SUM('[1]District Court Family'!$C31:$G31)+SUM('[1]District Court Family Appeals'!$C31:$G31)</f>
        <v>33</v>
      </c>
      <c r="N28" s="19">
        <f>SUM('[1]CC Jud Sep &amp; Div'!$C31:$G31)</f>
        <v>2</v>
      </c>
      <c r="O28" s="132">
        <f>SUM([1]ADMCA!$C$31:G31)</f>
        <v>4</v>
      </c>
    </row>
    <row r="29" spans="1:15" s="7" customFormat="1" ht="16.2" x14ac:dyDescent="0.3">
      <c r="A29" s="14" t="s">
        <v>31</v>
      </c>
      <c r="B29" s="40"/>
      <c r="C29" s="15">
        <f>'[1]Total Applications'!$G$32</f>
        <v>0</v>
      </c>
      <c r="D29" s="15">
        <f>SUM('[1]Total Applications'!$C$32:G32)</f>
        <v>65</v>
      </c>
      <c r="E29" s="16">
        <f>'[1]Waiting Times 1st Cons'!$G$32</f>
        <v>0</v>
      </c>
      <c r="F29" s="16">
        <f>'[1]Number Waiting Priority Apps'!$G$32</f>
        <v>0</v>
      </c>
      <c r="G29" s="16">
        <f>'[1]Numbers Waiting 1st Cons'!$G$32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Held'!$C32:$G32)</f>
        <v>46</v>
      </c>
      <c r="K29" s="18">
        <f>'[1]Number of 2nd Cons Apps Held'!$G$33</f>
        <v>0</v>
      </c>
      <c r="L29" s="18">
        <f>SUM('[1]Number of Priority Apps Held'!$C32:$G32)</f>
        <v>23</v>
      </c>
      <c r="M29" s="19">
        <f>SUM('[1]District Court Family'!$C32:$G32)+SUM('[1]District Court Family Appeals'!$C32:$G32)</f>
        <v>10</v>
      </c>
      <c r="N29" s="19">
        <f>SUM('[1]CC Jud Sep &amp; Div'!$C32:$G32)</f>
        <v>8</v>
      </c>
      <c r="O29" s="132">
        <f>SUM([1]ADMCA!$C$32:G32)</f>
        <v>0</v>
      </c>
    </row>
    <row r="30" spans="1:15" s="7" customFormat="1" ht="16.2" x14ac:dyDescent="0.3">
      <c r="A30" s="14" t="s">
        <v>32</v>
      </c>
      <c r="B30" s="40"/>
      <c r="C30" s="15">
        <f>'[1]Total Applications'!$G$33+'[1]Total Applications'!$G$34</f>
        <v>0</v>
      </c>
      <c r="D30" s="15">
        <f>SUM('[1]Total Applications'!$C$33:G34)</f>
        <v>2080</v>
      </c>
      <c r="E30" s="16">
        <f>'[1]Waiting Times 1st Cons'!$G$33</f>
        <v>0</v>
      </c>
      <c r="F30" s="16">
        <f>'[1]Number Waiting Priority Apps'!$G$33</f>
        <v>0</v>
      </c>
      <c r="G30" s="16">
        <f>'[1]Numbers Waiting 1st Cons'!$G$33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Held'!$C33:G34)</f>
        <v>213</v>
      </c>
      <c r="K30" s="18">
        <f>'[1]Number of 2nd Cons Apps Held'!$G$34+'[1]Number of 2nd Cons Apps Held'!$G$35</f>
        <v>0</v>
      </c>
      <c r="L30" s="18">
        <f>SUM('[1]Number of Priority Apps Held'!$C33:$G34)</f>
        <v>184</v>
      </c>
      <c r="M30" s="19">
        <f>SUM('[1]District Court Family Appeals'!$C$33:$G33)+SUM('[1]District Court Family'!$C33:$G33)</f>
        <v>20</v>
      </c>
      <c r="N30" s="19">
        <f>SUM('[1]CC Jud Sep &amp; Div'!$C33:$G33)</f>
        <v>0</v>
      </c>
      <c r="O30" s="104">
        <f>SUM([1]ADMCA!$C$33:G33)</f>
        <v>4</v>
      </c>
    </row>
    <row r="31" spans="1:15" s="7" customFormat="1" ht="16.2" x14ac:dyDescent="0.3">
      <c r="A31" s="14" t="s">
        <v>33</v>
      </c>
      <c r="B31" s="40"/>
      <c r="C31" s="15">
        <f>'[1]Total Applications'!$G$35</f>
        <v>0</v>
      </c>
      <c r="D31" s="15">
        <f>SUM('[1]Total Applications'!$C$35:G35)</f>
        <v>55</v>
      </c>
      <c r="E31" s="16">
        <f>'[1]Waiting Times 1st Cons'!$G$35</f>
        <v>0</v>
      </c>
      <c r="F31" s="16">
        <f>'[1]Number Waiting Priority Apps'!$G$35</f>
        <v>0</v>
      </c>
      <c r="G31" s="16">
        <f>'[1]Numbers Waiting 1st Cons'!$G$35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Held'!$C35:$G35)</f>
        <v>24</v>
      </c>
      <c r="K31" s="18">
        <f>'[1]Number of 2nd Cons Apps Held'!$G$36</f>
        <v>0</v>
      </c>
      <c r="L31" s="18">
        <f>SUM('[1]Number of Priority Apps Held'!$C35:$G35)</f>
        <v>5</v>
      </c>
      <c r="M31" s="19">
        <f>SUM('[1]District Court Family'!$C35:$G35)+SUM('[1]District Court Family Appeals'!$C35:$G35)</f>
        <v>11</v>
      </c>
      <c r="N31" s="19">
        <f>SUM('[1]CC Jud Sep &amp; Div'!$C35:$G35)</f>
        <v>21</v>
      </c>
      <c r="O31" s="131">
        <f>SUM([1]ADMCA!$C$35:G35)</f>
        <v>3</v>
      </c>
    </row>
    <row r="32" spans="1:15" s="7" customFormat="1" ht="16.2" x14ac:dyDescent="0.3">
      <c r="A32" s="14" t="s">
        <v>34</v>
      </c>
      <c r="B32" s="40"/>
      <c r="C32" s="15">
        <f>'[1]Total Applications'!$G$36</f>
        <v>0</v>
      </c>
      <c r="D32" s="15">
        <f>SUM('[1]Total Applications'!$C$36:G36)</f>
        <v>179</v>
      </c>
      <c r="E32" s="16">
        <f>'[1]Waiting Times 1st Cons'!$G$36</f>
        <v>0</v>
      </c>
      <c r="F32" s="16">
        <f>'[1]Number Waiting Priority Apps'!$G$36</f>
        <v>0</v>
      </c>
      <c r="G32" s="16">
        <f>'[1]Numbers Waiting 1st Cons'!$G$36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Held'!$C36:$G36)</f>
        <v>60</v>
      </c>
      <c r="K32" s="18">
        <f>'[1]Number of 2nd Cons Apps Held'!$G$37</f>
        <v>0</v>
      </c>
      <c r="L32" s="18">
        <f>SUM('[1]Number of Priority Apps Held'!$C36:$G36)</f>
        <v>23</v>
      </c>
      <c r="M32" s="19">
        <f>SUM('[1]District Court Family'!$C36:$G36)+SUM('[1]District Court Family Appeals'!$C36:$G36)</f>
        <v>78</v>
      </c>
      <c r="N32" s="19">
        <f>SUM('[1]CC Jud Sep &amp; Div'!$C36:$G36)</f>
        <v>0</v>
      </c>
      <c r="O32" s="132">
        <f>SUM([1]ADMCA!$C$36:G36)</f>
        <v>0</v>
      </c>
    </row>
    <row r="33" spans="1:15" s="7" customFormat="1" ht="16.2" x14ac:dyDescent="0.3">
      <c r="A33" s="14" t="s">
        <v>35</v>
      </c>
      <c r="B33" s="159"/>
      <c r="C33" s="15">
        <f>'[1]Total Applications'!$G$37</f>
        <v>0</v>
      </c>
      <c r="D33" s="15">
        <f>SUM('[1]Total Applications'!$C$37:G37)</f>
        <v>52</v>
      </c>
      <c r="E33" s="16">
        <f>'[1]Waiting Times 1st Cons'!$G$37</f>
        <v>0</v>
      </c>
      <c r="F33" s="16">
        <f>'[1]Number Waiting Priority Apps'!$G$37</f>
        <v>0</v>
      </c>
      <c r="G33" s="16">
        <f>'[1]Numbers Waiting 1st Cons'!$G$37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Held'!$C37:$G37)</f>
        <v>17</v>
      </c>
      <c r="K33" s="18">
        <f>'[1]Number of 2nd Cons Apps Held'!$G$38</f>
        <v>0</v>
      </c>
      <c r="L33" s="18">
        <f>SUM('[1]Number of Priority Apps Held'!$C37:$G37)</f>
        <v>1</v>
      </c>
      <c r="M33" s="19">
        <f>SUM('[1]District Court Family'!$C37:$G37)+SUM('[1]District Court Family Appeals'!$C37:$G37)</f>
        <v>28</v>
      </c>
      <c r="N33" s="19">
        <f>SUM('[1]CC Jud Sep &amp; Div'!$C37:$G37)</f>
        <v>0</v>
      </c>
      <c r="O33" s="132">
        <f>SUM([1]ADMCA!$C$37:G37)</f>
        <v>0</v>
      </c>
    </row>
    <row r="34" spans="1:15" s="7" customFormat="1" ht="16.2" x14ac:dyDescent="0.3">
      <c r="A34" s="14" t="s">
        <v>36</v>
      </c>
      <c r="B34" s="156"/>
      <c r="C34" s="15">
        <f>'[1]Total Applications'!$G$38</f>
        <v>0</v>
      </c>
      <c r="D34" s="15">
        <f>SUM('[1]Total Applications'!$C$38:G38)</f>
        <v>122</v>
      </c>
      <c r="E34" s="16">
        <f>'[1]Waiting Times 1st Cons'!$G$38</f>
        <v>0</v>
      </c>
      <c r="F34" s="16">
        <f>'[1]Number Waiting Priority Apps'!$G$38</f>
        <v>0</v>
      </c>
      <c r="G34" s="16">
        <f>'[1]Numbers Waiting 1st Cons'!$G$38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Held'!$C38:$G38)</f>
        <v>28</v>
      </c>
      <c r="K34" s="18">
        <f>'[1]Number of 2nd Cons Apps Held'!$G$39</f>
        <v>0</v>
      </c>
      <c r="L34" s="18">
        <f>SUM('[1]Number of Priority Apps Held'!$C38:$G38)</f>
        <v>8</v>
      </c>
      <c r="M34" s="19">
        <f>SUM('[1]District Court Family'!$C38:$G38)+SUM('[1]District Court Family Appeals'!$C38:$G38)</f>
        <v>53</v>
      </c>
      <c r="N34" s="19">
        <f>SUM('[1]CC Jud Sep &amp; Div'!$C38:$G38)</f>
        <v>4</v>
      </c>
      <c r="O34" s="104">
        <f>SUM([1]ADMCA!$C$38:G38)</f>
        <v>5</v>
      </c>
    </row>
    <row r="35" spans="1:15" s="7" customFormat="1" ht="16.2" x14ac:dyDescent="0.3">
      <c r="A35" s="14" t="s">
        <v>37</v>
      </c>
      <c r="B35" s="156"/>
      <c r="C35" s="15">
        <f>'[1]Total Applications'!$G$39</f>
        <v>0</v>
      </c>
      <c r="D35" s="15">
        <f>SUM('[1]Total Applications'!$C$39:G39)</f>
        <v>121</v>
      </c>
      <c r="E35" s="16">
        <f>'[1]Waiting Times 1st Cons'!$G$39</f>
        <v>0</v>
      </c>
      <c r="F35" s="16">
        <f>'[1]Number Waiting Priority Apps'!$G$39</f>
        <v>0</v>
      </c>
      <c r="G35" s="16">
        <f>'[1]Numbers Waiting 1st Cons'!$G$39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Held'!$C39:$G39)</f>
        <v>31</v>
      </c>
      <c r="K35" s="18">
        <f>'[1]Number of 2nd Cons Apps Held'!$G$40</f>
        <v>0</v>
      </c>
      <c r="L35" s="18">
        <f>SUM('[1]Number of Priority Apps Held'!$C39:$G39)</f>
        <v>6</v>
      </c>
      <c r="M35" s="19">
        <f>SUM('[1]District Court Family'!$C39:$G39)+SUM('[1]District Court Family Appeals'!$C39:$G39)</f>
        <v>51</v>
      </c>
      <c r="N35" s="19">
        <f>SUM('[1]CC Jud Sep &amp; Div'!$C39:$G39)</f>
        <v>0</v>
      </c>
      <c r="O35" s="102">
        <f>SUM([1]ADMCA!$C$39:G39)</f>
        <v>6</v>
      </c>
    </row>
    <row r="36" spans="1:15" s="7" customFormat="1" ht="16.8" thickBot="1" x14ac:dyDescent="0.35">
      <c r="A36" s="20" t="s">
        <v>38</v>
      </c>
      <c r="B36" s="158"/>
      <c r="C36" s="114">
        <f>'[1]Total Applications'!$G$40</f>
        <v>0</v>
      </c>
      <c r="D36" s="114">
        <f>SUM('[1]Total Applications'!$C$40:G40)</f>
        <v>126</v>
      </c>
      <c r="E36" s="115">
        <f>'[1]Waiting Times 1st Cons'!$G$40</f>
        <v>0</v>
      </c>
      <c r="F36" s="115">
        <f>'[1]Number Waiting Priority Apps'!$G$40</f>
        <v>0</v>
      </c>
      <c r="G36" s="115">
        <f>'[1]Numbers Waiting 1st Cons'!$G$40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Held'!$C40:$G40)</f>
        <v>17</v>
      </c>
      <c r="K36" s="92">
        <f>'[1]Number of 2nd Cons Apps Held'!$G$41</f>
        <v>0</v>
      </c>
      <c r="L36" s="92">
        <f>SUM('[1]Number of Priority Apps Held'!$C40:$G40)</f>
        <v>10</v>
      </c>
      <c r="M36" s="93">
        <f>SUM('[1]District Court Family'!$C40:$G40)+SUM('[1]District Court Family Appeals'!$C40:$G40)</f>
        <v>73</v>
      </c>
      <c r="N36" s="93">
        <f>SUM('[1]CC Jud Sep &amp; Div'!$C40:$G40)</f>
        <v>0</v>
      </c>
      <c r="O36" s="102">
        <f>SUM([1]ADMCA!$C$40:G40)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zoomScale="80" zoomScaleNormal="80" workbookViewId="0">
      <pane xSplit="1" topLeftCell="B1" activePane="topRight" state="frozen"/>
      <selection activeCell="A5" sqref="A5"/>
      <selection pane="topRight" activeCell="O36" sqref="O36"/>
    </sheetView>
  </sheetViews>
  <sheetFormatPr defaultRowHeight="12.6" x14ac:dyDescent="0.2"/>
  <cols>
    <col min="1" max="1" width="23.453125" customWidth="1"/>
    <col min="2" max="2" width="15.6328125" bestFit="1" customWidth="1"/>
    <col min="3" max="4" width="14.6328125" customWidth="1"/>
    <col min="5" max="5" width="12.7265625" bestFit="1" customWidth="1"/>
    <col min="6" max="6" width="8.36328125" bestFit="1" customWidth="1"/>
    <col min="7" max="7" width="14.6328125" customWidth="1"/>
    <col min="8" max="9" width="14.08984375" hidden="1" customWidth="1"/>
    <col min="10" max="10" width="10.6328125" customWidth="1"/>
    <col min="11" max="11" width="10.6328125" style="21" hidden="1" customWidth="1"/>
    <col min="12" max="12" width="14" customWidth="1"/>
    <col min="13" max="13" width="21.08984375" bestFit="1" customWidth="1"/>
    <col min="14" max="14" width="21.453125" bestFit="1" customWidth="1"/>
    <col min="15" max="15" width="21.453125" customWidth="1"/>
  </cols>
  <sheetData>
    <row r="1" spans="1:15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5" ht="24.6" x14ac:dyDescent="0.2">
      <c r="A2" s="166" t="s">
        <v>52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5" ht="24.6" x14ac:dyDescent="0.2">
      <c r="A3" s="53"/>
      <c r="B3" s="54"/>
      <c r="C3" s="5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5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</row>
    <row r="5" spans="1:15" s="31" customFormat="1" ht="60" customHeight="1" x14ac:dyDescent="0.2">
      <c r="A5" s="152" t="s">
        <v>4</v>
      </c>
      <c r="B5" s="151"/>
      <c r="C5" s="26" t="s">
        <v>42</v>
      </c>
      <c r="D5" s="94" t="s">
        <v>5</v>
      </c>
      <c r="E5" s="27" t="s">
        <v>6</v>
      </c>
      <c r="F5" s="27" t="s">
        <v>7</v>
      </c>
      <c r="G5" s="27" t="s">
        <v>8</v>
      </c>
      <c r="H5" s="28" t="s">
        <v>6</v>
      </c>
      <c r="I5" s="28" t="s">
        <v>8</v>
      </c>
      <c r="J5" s="25" t="s">
        <v>43</v>
      </c>
      <c r="K5" s="25" t="s">
        <v>44</v>
      </c>
      <c r="L5" s="25" t="s">
        <v>7</v>
      </c>
      <c r="M5" s="29" t="s">
        <v>39</v>
      </c>
      <c r="N5" s="29" t="s">
        <v>9</v>
      </c>
      <c r="O5" s="134" t="s">
        <v>59</v>
      </c>
    </row>
    <row r="6" spans="1:15" s="7" customFormat="1" ht="16.2" x14ac:dyDescent="0.3">
      <c r="A6" s="14" t="s">
        <v>10</v>
      </c>
      <c r="B6" s="143"/>
      <c r="C6" s="15">
        <f>'[1]Total Applications'!$H$4</f>
        <v>0</v>
      </c>
      <c r="D6" s="15">
        <f>SUM('[1]Total Applications'!$C$4:H4)</f>
        <v>98</v>
      </c>
      <c r="E6" s="16">
        <f>MAX('[1]Waiting Times 1st Cons'!$H$4)</f>
        <v>0</v>
      </c>
      <c r="F6" s="16">
        <f>'[1]Number Waiting Priority Apps'!$H$4</f>
        <v>0</v>
      </c>
      <c r="G6" s="16">
        <f>'[1]Numbers Waiting 1st Cons'!$H$4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Held'!$C$4:$H4)</f>
        <v>34</v>
      </c>
      <c r="K6" s="18">
        <f>'[1]Number of 2nd Cons Apps Held'!$H$4+'[1]Number of 2nd Cons Apps Held'!$H$5</f>
        <v>0</v>
      </c>
      <c r="L6" s="18">
        <f>SUM('[1]Number of Priority Apps Held'!$C$4:$H4)</f>
        <v>6</v>
      </c>
      <c r="M6" s="19">
        <f>SUM('[1]District Court Family'!$C4:$H4)+SUM('[1]District Court Family Appeals'!$C4:$H4)</f>
        <v>47</v>
      </c>
      <c r="N6" s="19">
        <f>SUM('[1]CC Jud Sep &amp; Div'!$C$4:$H4)</f>
        <v>0</v>
      </c>
      <c r="O6" s="131">
        <f>SUM([1]ADMCA!$C$4:H4)</f>
        <v>0</v>
      </c>
    </row>
    <row r="7" spans="1:15" s="7" customFormat="1" ht="16.2" x14ac:dyDescent="0.3">
      <c r="A7" s="14" t="s">
        <v>46</v>
      </c>
      <c r="B7" s="143"/>
      <c r="C7" s="15">
        <f>'[1]Total Applications'!$H$5</f>
        <v>0</v>
      </c>
      <c r="D7" s="15">
        <f>SUM('[1]Total Applications'!$C5:H$5)</f>
        <v>133</v>
      </c>
      <c r="E7" s="16">
        <f>'[1]Waiting Times 1st Cons'!$H$5</f>
        <v>0</v>
      </c>
      <c r="F7" s="16">
        <f>'[1]Number Waiting Priority Apps'!$H$5</f>
        <v>0</v>
      </c>
      <c r="G7" s="16">
        <f>'[1]Numbers Waiting 1st Cons'!$H$5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Held'!$C5:$H5)</f>
        <v>36</v>
      </c>
      <c r="K7" s="18">
        <f>'[1]Number of 2nd Cons Apps Held'!$H$5</f>
        <v>0</v>
      </c>
      <c r="L7" s="18">
        <f>SUM('[1]Number of Priority Apps Held'!$C5:$H5)</f>
        <v>14</v>
      </c>
      <c r="M7" s="19">
        <f>SUM('[1]District Court Family'!$C5:$H5)+SUM('[1]District Court Family Appeals'!$C5:$H5)</f>
        <v>50</v>
      </c>
      <c r="N7" s="19">
        <f>SUM('[1]CC Jud Sep &amp; Div'!$C5:$H5)</f>
        <v>0</v>
      </c>
      <c r="O7" s="102">
        <f>SUM([1]ADMCA!$C5:H$5)</f>
        <v>40</v>
      </c>
    </row>
    <row r="8" spans="1:15" s="7" customFormat="1" ht="16.2" x14ac:dyDescent="0.3">
      <c r="A8" s="14" t="s">
        <v>11</v>
      </c>
      <c r="B8" s="143"/>
      <c r="C8" s="15">
        <f>'[1]Total Applications'!$H$6</f>
        <v>0</v>
      </c>
      <c r="D8" s="15">
        <f>SUM('[1]Total Applications'!$C$6:H6)</f>
        <v>16</v>
      </c>
      <c r="E8" s="16">
        <f>'[1]Waiting Times 1st Cons'!$H$6</f>
        <v>0</v>
      </c>
      <c r="F8" s="16">
        <f>'[1]Number Waiting Priority Apps'!$H$6</f>
        <v>0</v>
      </c>
      <c r="G8" s="16">
        <f>'[1]Numbers Waiting 1st Cons'!$H$6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Held'!$C6:$H6)</f>
        <v>4</v>
      </c>
      <c r="K8" s="18">
        <f>'[1]Number of 2nd Cons Apps Held'!$H$6</f>
        <v>0</v>
      </c>
      <c r="L8" s="18">
        <f>SUM('[1]Number of Priority Apps Held'!$C6:$H6)</f>
        <v>1</v>
      </c>
      <c r="M8" s="19">
        <f>SUM('[1]District Court Family'!$C6:$H6)+SUM('[1]District Court Family Appeals'!$C6:$H6)</f>
        <v>2</v>
      </c>
      <c r="N8" s="19">
        <f>SUM('[1]CC Jud Sep &amp; Div'!$C6:$H6)</f>
        <v>0</v>
      </c>
      <c r="O8" s="102">
        <f>SUM([1]ADMCA!$C6:H$6)</f>
        <v>0</v>
      </c>
    </row>
    <row r="9" spans="1:15" s="7" customFormat="1" ht="16.2" x14ac:dyDescent="0.3">
      <c r="A9" s="14" t="s">
        <v>12</v>
      </c>
      <c r="B9" s="143"/>
      <c r="C9" s="15">
        <f>'[1]Total Applications'!$H$7</f>
        <v>0</v>
      </c>
      <c r="D9" s="15">
        <f>SUM('[1]Total Applications'!$C$7:H7)</f>
        <v>78</v>
      </c>
      <c r="E9" s="16">
        <f>'[1]Waiting Times 1st Cons'!$H$7</f>
        <v>0</v>
      </c>
      <c r="F9" s="16">
        <f>'[1]Number Waiting Priority Apps'!$H$7</f>
        <v>0</v>
      </c>
      <c r="G9" s="16">
        <f>'[1]Numbers Waiting 1st Cons'!$H$7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Held'!$C7:$H7)</f>
        <v>52</v>
      </c>
      <c r="K9" s="18">
        <f>'[1]Number of 2nd Cons Apps Held'!$H$7</f>
        <v>0</v>
      </c>
      <c r="L9" s="18">
        <f>SUM('[1]Number of Priority Apps Held'!$C7:$H7)</f>
        <v>17</v>
      </c>
      <c r="M9" s="19">
        <f>SUM('[1]District Court Family'!$C7:$H7)+SUM('[1]District Court Family Appeals'!$C7:$H7)</f>
        <v>18</v>
      </c>
      <c r="N9" s="19">
        <f>SUM('[1]CC Jud Sep &amp; Div'!$C7:$H7)</f>
        <v>0</v>
      </c>
      <c r="O9" s="102">
        <f>SUM([1]ADMCA!$C$7:H7)</f>
        <v>14</v>
      </c>
    </row>
    <row r="10" spans="1:15" s="7" customFormat="1" ht="16.2" x14ac:dyDescent="0.3">
      <c r="A10" s="14" t="s">
        <v>13</v>
      </c>
      <c r="B10" s="143"/>
      <c r="C10" s="15">
        <f>'[1]Total Applications'!$H$8</f>
        <v>0</v>
      </c>
      <c r="D10" s="15">
        <f>SUM('[1]Total Applications'!$C$8:H8)</f>
        <v>46</v>
      </c>
      <c r="E10" s="16">
        <f>'[1]Waiting Times 1st Cons'!$H$8</f>
        <v>0</v>
      </c>
      <c r="F10" s="16">
        <f>'[1]Number Waiting Priority Apps'!$H$8</f>
        <v>0</v>
      </c>
      <c r="G10" s="16">
        <f>'[1]Numbers Waiting 1st Cons'!$H$8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Held'!$C8:$H8)</f>
        <v>9</v>
      </c>
      <c r="K10" s="18">
        <f>'[1]Number of 2nd Cons Apps Held'!$H$8</f>
        <v>0</v>
      </c>
      <c r="L10" s="18">
        <f>SUM('[1]Number of Priority Apps Held'!$C8:$H8)</f>
        <v>2</v>
      </c>
      <c r="M10" s="19">
        <f>SUM('[1]District Court Family'!$C8:$H8)+SUM('[1]District Court Family Appeals'!$C8:$H8)</f>
        <v>20</v>
      </c>
      <c r="N10" s="19">
        <f>SUM('[1]CC Jud Sep &amp; Div'!$C8:$H8)</f>
        <v>0</v>
      </c>
      <c r="O10" s="102">
        <f>SUM([1]ADMCA!$C$8:H8)</f>
        <v>0</v>
      </c>
    </row>
    <row r="11" spans="1:15" s="7" customFormat="1" ht="16.2" x14ac:dyDescent="0.3">
      <c r="A11" s="14" t="s">
        <v>14</v>
      </c>
      <c r="B11" s="143"/>
      <c r="C11" s="15">
        <f>'[1]Total Applications'!$H$10</f>
        <v>0</v>
      </c>
      <c r="D11" s="15">
        <f>SUM('[1]Total Applications'!$C$10:H10)</f>
        <v>42</v>
      </c>
      <c r="E11" s="16">
        <f>'[1]Waiting Times 1st Cons'!$H$10</f>
        <v>0</v>
      </c>
      <c r="F11" s="16">
        <f>'[1]Number Waiting Priority Apps'!$H$10</f>
        <v>0</v>
      </c>
      <c r="G11" s="16">
        <f>'[1]Numbers Waiting 1st Cons'!$H$10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Held'!$C$10:$H10)</f>
        <v>26</v>
      </c>
      <c r="K11" s="18">
        <f>'[1]Number of 2nd Cons Apps Held'!$H$10</f>
        <v>0</v>
      </c>
      <c r="L11" s="18">
        <f>SUM('[1]Number of Priority Apps Held'!$C$10:$H10)</f>
        <v>7</v>
      </c>
      <c r="M11" s="19">
        <f>SUM('[1]District Court Family'!$C10:$H10)+SUM('[1]District Court Family Appeals'!$C10:$H10)</f>
        <v>15</v>
      </c>
      <c r="N11" s="19">
        <f>SUM('[1]CC Jud Sep &amp; Div'!$C10:$H10)</f>
        <v>0</v>
      </c>
      <c r="O11" s="102">
        <f>SUM([1]ADMCA!$C$10:H10)</f>
        <v>0</v>
      </c>
    </row>
    <row r="12" spans="1:15" s="7" customFormat="1" ht="16.2" x14ac:dyDescent="0.3">
      <c r="A12" s="14" t="s">
        <v>15</v>
      </c>
      <c r="B12" s="143"/>
      <c r="C12" s="15">
        <f>'[1]Total Applications'!$H$11</f>
        <v>0</v>
      </c>
      <c r="D12" s="15">
        <f>SUM('[1]Total Applications'!$C$11:H11)</f>
        <v>371</v>
      </c>
      <c r="E12" s="16">
        <f>'[1]Waiting Times 1st Cons'!$H$11</f>
        <v>0</v>
      </c>
      <c r="F12" s="16">
        <f>'[1]Number Waiting Priority Apps'!$H$11</f>
        <v>0</v>
      </c>
      <c r="G12" s="16">
        <f>'[1]Numbers Waiting 1st Cons'!$H$11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Held'!$C11:$H11)</f>
        <v>175</v>
      </c>
      <c r="K12" s="18">
        <f>'[1]Number of 2nd Cons Apps Held'!$H$11</f>
        <v>0</v>
      </c>
      <c r="L12" s="18">
        <f>SUM('[1]Number of Priority Apps Held'!$C11:$H11)</f>
        <v>129</v>
      </c>
      <c r="M12" s="19">
        <f>SUM('[1]District Court Family'!$C11:$H11)+SUM('[1]District Court Family Appeals'!$C11:$H11)</f>
        <v>58</v>
      </c>
      <c r="N12" s="19">
        <f>SUM('[1]CC Jud Sep &amp; Div'!$C11:$H11)</f>
        <v>0</v>
      </c>
      <c r="O12" s="102">
        <f>SUM([1]ADMCA!$C$11:H11)</f>
        <v>1</v>
      </c>
    </row>
    <row r="13" spans="1:15" s="7" customFormat="1" ht="16.2" x14ac:dyDescent="0.3">
      <c r="A13" s="14" t="s">
        <v>16</v>
      </c>
      <c r="B13" s="143"/>
      <c r="C13" s="15">
        <f>'[1]Total Applications'!$H$12</f>
        <v>0</v>
      </c>
      <c r="D13" s="15">
        <f>SUM('[1]Total Applications'!$C$12:H12)</f>
        <v>177</v>
      </c>
      <c r="E13" s="16">
        <f>'[1]Waiting Times 1st Cons'!$H$12</f>
        <v>0</v>
      </c>
      <c r="F13" s="16">
        <f>'[1]Number Waiting Priority Apps'!$H$12</f>
        <v>0</v>
      </c>
      <c r="G13" s="16">
        <f>'[1]Numbers Waiting 1st Cons'!$H$12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Held'!$C12:$H12)</f>
        <v>79</v>
      </c>
      <c r="K13" s="18">
        <f>'[1]Number of 2nd Cons Apps Held'!$H$12</f>
        <v>0</v>
      </c>
      <c r="L13" s="18">
        <f>SUM('[1]Number of Priority Apps Held'!$C12:$H12)</f>
        <v>48</v>
      </c>
      <c r="M13" s="19">
        <f>SUM('[1]District Court Family'!$C12:$H12)+SUM('[1]District Court Family Appeals'!$C12:$H12)</f>
        <v>66</v>
      </c>
      <c r="N13" s="19">
        <f>SUM('[1]CC Jud Sep &amp; Div'!$C12:$H12)</f>
        <v>0</v>
      </c>
      <c r="O13" s="102">
        <f>SUM([1]ADMCA!$C$12:H12)</f>
        <v>11</v>
      </c>
    </row>
    <row r="14" spans="1:15" s="7" customFormat="1" ht="16.2" x14ac:dyDescent="0.3">
      <c r="A14" s="14" t="s">
        <v>17</v>
      </c>
      <c r="B14" s="143"/>
      <c r="C14" s="15">
        <f>'[1]Total Applications'!$H$14</f>
        <v>0</v>
      </c>
      <c r="D14" s="15">
        <f>SUM('[1]Total Applications'!$C$14:H14)</f>
        <v>103</v>
      </c>
      <c r="E14" s="16">
        <f>'[1]Waiting Times 1st Cons'!$H$14</f>
        <v>0</v>
      </c>
      <c r="F14" s="16">
        <f>'[1]Number Waiting Priority Apps'!$H$14</f>
        <v>0</v>
      </c>
      <c r="G14" s="16">
        <f>'[1]Numbers Waiting 1st Cons'!$H$14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Held'!$C14:$H14)</f>
        <v>42</v>
      </c>
      <c r="K14" s="18">
        <f>'[1]Number of 2nd Cons Apps Held'!$H$14</f>
        <v>0</v>
      </c>
      <c r="L14" s="18">
        <f>SUM('[1]Number of Priority Apps Held'!$C14:$H14)</f>
        <v>17</v>
      </c>
      <c r="M14" s="19">
        <f>SUM('[1]District Court Family'!$C14:$H14)+SUM('[1]District Court Family Appeals'!$C14:$H14)</f>
        <v>42</v>
      </c>
      <c r="N14" s="19">
        <f>SUM('[1]CC Jud Sep &amp; Div'!$C14:$H14)</f>
        <v>0</v>
      </c>
      <c r="O14" s="102">
        <f>SUM([1]ADMCA!$C$14:H14)</f>
        <v>1</v>
      </c>
    </row>
    <row r="15" spans="1:15" s="7" customFormat="1" ht="16.2" x14ac:dyDescent="0.3">
      <c r="A15" s="14" t="s">
        <v>18</v>
      </c>
      <c r="B15" s="143"/>
      <c r="C15" s="15">
        <f>'[1]Total Applications'!$H$15</f>
        <v>0</v>
      </c>
      <c r="D15" s="15">
        <f>SUM('[1]Total Applications'!$C$15:H15)</f>
        <v>115</v>
      </c>
      <c r="E15" s="16">
        <f>'[1]Waiting Times 1st Cons'!$H$15</f>
        <v>0</v>
      </c>
      <c r="F15" s="16">
        <f>'[1]Number Waiting Priority Apps'!$H$15</f>
        <v>0</v>
      </c>
      <c r="G15" s="16">
        <f>'[1]Numbers Waiting 1st Cons'!$H$15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Held'!$C15:$H15)</f>
        <v>42</v>
      </c>
      <c r="K15" s="18">
        <f>'[1]Number of 2nd Cons Apps Held'!$H$15</f>
        <v>0</v>
      </c>
      <c r="L15" s="18">
        <f>SUM('[1]Number of Priority Apps Held'!$C15:$H15)</f>
        <v>11</v>
      </c>
      <c r="M15" s="19">
        <f>SUM('[1]District Court Family'!$C15:$H15)+SUM('[1]District Court Family Appeals'!$C15:$H15)</f>
        <v>41</v>
      </c>
      <c r="N15" s="19">
        <f>SUM('[1]CC Jud Sep &amp; Div'!$C15:$H15)</f>
        <v>0</v>
      </c>
      <c r="O15" s="102">
        <f>SUM([1]ADMCA!$C$15:H15)</f>
        <v>21</v>
      </c>
    </row>
    <row r="16" spans="1:15" s="7" customFormat="1" ht="16.2" x14ac:dyDescent="0.3">
      <c r="A16" s="14" t="s">
        <v>19</v>
      </c>
      <c r="B16" s="143"/>
      <c r="C16" s="15">
        <f>'[1]Total Applications'!$H$16</f>
        <v>0</v>
      </c>
      <c r="D16" s="15">
        <f>SUM('[1]Total Applications'!$C$16:H16)</f>
        <v>109</v>
      </c>
      <c r="E16" s="16">
        <f>'[1]Waiting Times 1st Cons'!$H$16</f>
        <v>0</v>
      </c>
      <c r="F16" s="16">
        <f>'[1]Number Waiting Priority Apps'!$H$16</f>
        <v>0</v>
      </c>
      <c r="G16" s="16">
        <f>'[1]Numbers Waiting 1st Cons'!$H$16</f>
        <v>0</v>
      </c>
      <c r="H16" s="17">
        <f>'[1]Waiting Times 2nd Cons'!$F16</f>
        <v>0</v>
      </c>
      <c r="I16" s="17">
        <f>'[1]Numbers Waiting 2nd Cons'!$F16</f>
        <v>0</v>
      </c>
      <c r="J16" s="18">
        <f>SUM('[1]Number of 1st Cons Apps Held'!$C16:$H16)</f>
        <v>56</v>
      </c>
      <c r="K16" s="18">
        <f>'[1]Number of 2nd Cons Apps Held'!$H$16</f>
        <v>0</v>
      </c>
      <c r="L16" s="18">
        <f>SUM('[1]Number of Priority Apps Held'!$C16:$H16)</f>
        <v>15</v>
      </c>
      <c r="M16" s="19">
        <f>SUM('[1]District Court Family'!$C16:$H16)+SUM('[1]District Court Family Appeals'!$C16:$H16)</f>
        <v>44</v>
      </c>
      <c r="N16" s="19">
        <f>SUM('[1]CC Jud Sep &amp; Div'!$C16:$H16)</f>
        <v>0</v>
      </c>
      <c r="O16" s="102">
        <f>SUM([1]ADMCA!$C$16:H16)</f>
        <v>1</v>
      </c>
    </row>
    <row r="17" spans="1:15" s="7" customFormat="1" ht="14.25" customHeight="1" x14ac:dyDescent="0.3">
      <c r="A17" s="14" t="s">
        <v>20</v>
      </c>
      <c r="B17" s="143"/>
      <c r="C17" s="15">
        <f>'[1]Total Applications'!$H$17</f>
        <v>0</v>
      </c>
      <c r="D17" s="15">
        <f>SUM('[1]Total Applications'!$C$17:H17)</f>
        <v>283</v>
      </c>
      <c r="E17" s="16">
        <f>'[1]Waiting Times 1st Cons'!$H$17</f>
        <v>0</v>
      </c>
      <c r="F17" s="16">
        <f>'[1]Number Waiting Priority Apps'!$H$17</f>
        <v>0</v>
      </c>
      <c r="G17" s="16">
        <f>'[1]Numbers Waiting 1st Cons'!$H$17</f>
        <v>0</v>
      </c>
      <c r="H17" s="17">
        <f>'[1]Waiting Times 2nd Cons'!$F17</f>
        <v>0</v>
      </c>
      <c r="I17" s="17">
        <f>'[1]Numbers Waiting 2nd Cons'!$F17</f>
        <v>0</v>
      </c>
      <c r="J17" s="18">
        <f>SUM('[1]Number of 1st Cons Apps Held'!$C17:$H17)</f>
        <v>279</v>
      </c>
      <c r="K17" s="18">
        <f>'[1]Number of 2nd Cons Apps Held'!$H$17</f>
        <v>0</v>
      </c>
      <c r="L17" s="18">
        <f>SUM('[1]Number of Priority Apps Held'!$C17:$H17)</f>
        <v>268</v>
      </c>
      <c r="M17" s="19">
        <f>SUM('[1]District Court Family'!$C17:$H17)+SUM('[1]District Court Family Appeals'!$C17:$H17)</f>
        <v>17</v>
      </c>
      <c r="N17" s="19">
        <f>SUM('[1]CC Jud Sep &amp; Div'!$C17:$H17)</f>
        <v>0</v>
      </c>
      <c r="O17" s="131">
        <f>SUM([1]ADMCA!$C$17:H17)</f>
        <v>0</v>
      </c>
    </row>
    <row r="18" spans="1:15" s="7" customFormat="1" ht="16.2" x14ac:dyDescent="0.3">
      <c r="A18" s="14" t="s">
        <v>21</v>
      </c>
      <c r="B18" s="143"/>
      <c r="C18" s="15">
        <f>'[1]Total Applications'!$H$18</f>
        <v>0</v>
      </c>
      <c r="D18" s="15">
        <f>SUM('[1]Total Applications'!$C$18:H18)</f>
        <v>88</v>
      </c>
      <c r="E18" s="16">
        <f>'[1]Waiting Times 1st Cons'!$H$18</f>
        <v>0</v>
      </c>
      <c r="F18" s="16">
        <f>'[1]Number Waiting Priority Apps'!$H$18</f>
        <v>0</v>
      </c>
      <c r="G18" s="16">
        <f>'[1]Numbers Waiting 1st Cons'!$H$18</f>
        <v>0</v>
      </c>
      <c r="H18" s="17">
        <f>'[1]Waiting Times 2nd Cons'!$F18</f>
        <v>0</v>
      </c>
      <c r="I18" s="17">
        <f>'[1]Numbers Waiting 2nd Cons'!$F18</f>
        <v>0</v>
      </c>
      <c r="J18" s="18">
        <f>SUM('[1]Number of 1st Cons Apps Held'!$C18:$H18)</f>
        <v>57</v>
      </c>
      <c r="K18" s="18">
        <f>'[1]Number of 2nd Cons Apps Held'!$H$18</f>
        <v>0</v>
      </c>
      <c r="L18" s="18">
        <f>SUM('[1]Number of Priority Apps Held'!$C18:$H18)</f>
        <v>7</v>
      </c>
      <c r="M18" s="19">
        <f>SUM('[1]District Court Family'!$C18:$H18)+SUM('[1]District Court Family Appeals'!$C18:$H18)</f>
        <v>17</v>
      </c>
      <c r="N18" s="19">
        <f>SUM('[1]CC Jud Sep &amp; Div'!$C18:$H18)</f>
        <v>1</v>
      </c>
      <c r="O18" s="104">
        <f>SUM([1]ADMCA!$C$18:H18)</f>
        <v>0</v>
      </c>
    </row>
    <row r="19" spans="1:15" s="7" customFormat="1" ht="16.2" x14ac:dyDescent="0.3">
      <c r="A19" s="14" t="s">
        <v>22</v>
      </c>
      <c r="B19" s="143"/>
      <c r="C19" s="15">
        <f>'[1]Total Applications'!$H$19+'[1]Total Applications'!$H$20</f>
        <v>0</v>
      </c>
      <c r="D19" s="15">
        <f>SUM('[1]Total Applications'!$C$19:H20)</f>
        <v>138</v>
      </c>
      <c r="E19" s="16">
        <f>MAX('[1]Waiting Times 1st Cons'!$H$19:$H$20)</f>
        <v>0</v>
      </c>
      <c r="F19" s="16">
        <f>'[1]Number Waiting Priority Apps'!$H$19+'[1]Number Waiting Priority Apps'!$H$20</f>
        <v>0</v>
      </c>
      <c r="G19" s="16">
        <f>'[1]Numbers Waiting 1st Cons'!$H$19+'[1]Numbers Waiting 1st Cons'!$H$20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Held'!$C$19:$H20)</f>
        <v>41</v>
      </c>
      <c r="K19" s="18">
        <f>'[1]Number of 2nd Cons Apps Held'!$H$20+'[1]Number of 2nd Cons Apps Held'!$H$21</f>
        <v>0</v>
      </c>
      <c r="L19" s="18">
        <f>SUM('[1]Number of Priority Apps Held'!$C$19:$H20)</f>
        <v>16</v>
      </c>
      <c r="M19" s="19">
        <f>SUM('[1]District Court Family'!$C$19:$H20)+SUM('[1]District Court Family Appeals'!$C$19:$H20)</f>
        <v>63</v>
      </c>
      <c r="N19" s="19">
        <f>SUM('[1]CC Jud Sep &amp; Div'!$C$19:$H20)</f>
        <v>0</v>
      </c>
      <c r="O19" s="131">
        <f>SUM([1]ADMCA!$C$19:H20)</f>
        <v>15</v>
      </c>
    </row>
    <row r="20" spans="1:15" s="7" customFormat="1" ht="16.2" x14ac:dyDescent="0.3">
      <c r="A20" s="14" t="s">
        <v>23</v>
      </c>
      <c r="B20" s="149"/>
      <c r="C20" s="15">
        <f>'[1]Total Applications'!$H$21</f>
        <v>0</v>
      </c>
      <c r="D20" s="15">
        <f>SUM('[1]Total Applications'!$C$21:H21)</f>
        <v>146</v>
      </c>
      <c r="E20" s="16">
        <f>'[1]Waiting Times 1st Cons'!$H$21</f>
        <v>0</v>
      </c>
      <c r="F20" s="16">
        <f>'[1]Number Waiting Priority Apps'!$H$21</f>
        <v>0</v>
      </c>
      <c r="G20" s="16">
        <f>'[1]Numbers Waiting 1st Cons'!$H$21</f>
        <v>0</v>
      </c>
      <c r="H20" s="17">
        <f>'[1]Waiting Times 2nd Cons'!$F21</f>
        <v>0</v>
      </c>
      <c r="I20" s="17">
        <f>'[1]Numbers Waiting 2nd Cons'!$F21</f>
        <v>0</v>
      </c>
      <c r="J20" s="18">
        <f>SUM('[1]Number of 1st Cons Apps Held'!$C21:$H21)</f>
        <v>46</v>
      </c>
      <c r="K20" s="18">
        <f>'[1]Number of 2nd Cons Apps Held'!$H$21</f>
        <v>0</v>
      </c>
      <c r="L20" s="18">
        <f>SUM('[1]Number of Priority Apps Held'!$C21:$H21)</f>
        <v>13</v>
      </c>
      <c r="M20" s="19">
        <f>SUM('[1]District Court Family'!$C21:$H21)+SUM('[1]District Court Family Appeals'!$C21:$H21)</f>
        <v>42</v>
      </c>
      <c r="N20" s="19">
        <f>SUM('[1]CC Jud Sep &amp; Div'!$C21:$H21)</f>
        <v>2</v>
      </c>
      <c r="O20" s="131">
        <f>SUM([1]ADMCA!$C$21:H21)</f>
        <v>13</v>
      </c>
    </row>
    <row r="21" spans="1:15" s="7" customFormat="1" ht="16.2" x14ac:dyDescent="0.3">
      <c r="A21" s="14" t="s">
        <v>24</v>
      </c>
      <c r="B21" s="149"/>
      <c r="C21" s="15">
        <f>'[1]Total Applications'!$H$22</f>
        <v>0</v>
      </c>
      <c r="D21" s="15">
        <f>SUM('[1]Total Applications'!$C$22:H22)</f>
        <v>252</v>
      </c>
      <c r="E21" s="16">
        <f>'[1]Waiting Times 1st Cons'!$H$22</f>
        <v>0</v>
      </c>
      <c r="F21" s="16">
        <f>'[1]Number Waiting Priority Apps'!$H$22</f>
        <v>0</v>
      </c>
      <c r="G21" s="16">
        <f>'[1]Numbers Waiting 1st Cons'!$H$22</f>
        <v>0</v>
      </c>
      <c r="H21" s="17">
        <f>'[1]Waiting Times 2nd Cons'!$F22</f>
        <v>0</v>
      </c>
      <c r="I21" s="17">
        <f>'[1]Numbers Waiting 2nd Cons'!$F22</f>
        <v>0</v>
      </c>
      <c r="J21" s="18">
        <f>SUM('[1]Number of 1st Cons Apps Held'!$C22:$H22)</f>
        <v>72</v>
      </c>
      <c r="K21" s="18">
        <f>'[1]Number of 2nd Cons Apps Held'!$H$22</f>
        <v>0</v>
      </c>
      <c r="L21" s="18">
        <f>SUM('[1]Number of Priority Apps Held'!$C22:$H22)</f>
        <v>24</v>
      </c>
      <c r="M21" s="19">
        <f>SUM('[1]District Court Family'!$C22:$H22)+SUM('[1]District Court Family Appeals'!$C22:$H22)</f>
        <v>124</v>
      </c>
      <c r="N21" s="19">
        <f>SUM('[1]CC Jud Sep &amp; Div'!$C22:$H22)</f>
        <v>3</v>
      </c>
      <c r="O21" s="131">
        <f>SUM([1]ADMCA!$C$22:H22)</f>
        <v>24</v>
      </c>
    </row>
    <row r="22" spans="1:15" s="7" customFormat="1" ht="16.2" x14ac:dyDescent="0.3">
      <c r="A22" s="14" t="s">
        <v>25</v>
      </c>
      <c r="B22" s="149"/>
      <c r="C22" s="15">
        <f>'[1]Total Applications'!$H$23</f>
        <v>0</v>
      </c>
      <c r="D22" s="15">
        <f>SUM('[1]Total Applications'!$C$23:H23)</f>
        <v>119</v>
      </c>
      <c r="E22" s="16">
        <f>'[1]Waiting Times 1st Cons'!$H$23</f>
        <v>0</v>
      </c>
      <c r="F22" s="16">
        <f>'[1]Number Waiting Priority Apps'!$H$23</f>
        <v>0</v>
      </c>
      <c r="G22" s="16">
        <f>'[1]Numbers Waiting 1st Cons'!$H$23</f>
        <v>0</v>
      </c>
      <c r="H22" s="17">
        <f>'[1]Waiting Times 2nd Cons'!$F23</f>
        <v>0</v>
      </c>
      <c r="I22" s="17">
        <f>'[1]Numbers Waiting 2nd Cons'!$F23</f>
        <v>0</v>
      </c>
      <c r="J22" s="18">
        <f>SUM('[1]Number of 1st Cons Apps Held'!$C23:$H23)</f>
        <v>33</v>
      </c>
      <c r="K22" s="18">
        <f>'[1]Number of 2nd Cons Apps Held'!$H$23</f>
        <v>0</v>
      </c>
      <c r="L22" s="18">
        <f>SUM('[1]Number of Priority Apps Held'!$C23:$H23)</f>
        <v>17</v>
      </c>
      <c r="M22" s="19">
        <f>SUM('[1]District Court Family'!$C23:$H23)+SUM('[1]District Court Family Appeals'!$C23:$H23)</f>
        <v>65</v>
      </c>
      <c r="N22" s="19">
        <f>SUM('[1]CC Jud Sep &amp; Div'!$C23:$H23)</f>
        <v>0</v>
      </c>
      <c r="O22" s="131">
        <f>SUM([1]ADMCA!$C$23:H23)</f>
        <v>0</v>
      </c>
    </row>
    <row r="23" spans="1:15" s="7" customFormat="1" ht="30" x14ac:dyDescent="0.3">
      <c r="A23" s="14" t="s">
        <v>61</v>
      </c>
      <c r="B23" s="149"/>
      <c r="C23" s="82">
        <f>'[1]Total Applications'!$H$24</f>
        <v>0</v>
      </c>
      <c r="D23" s="82">
        <f>SUM('[1]Total Applications'!$C$24:H24)</f>
        <v>157</v>
      </c>
      <c r="E23" s="83">
        <f>'[1]Waiting Times 1st Cons'!$H$24</f>
        <v>0</v>
      </c>
      <c r="F23" s="83">
        <f>'[1]Number Waiting Priority Apps'!$H$24</f>
        <v>0</v>
      </c>
      <c r="G23" s="83">
        <f>'[1]Numbers Waiting 1st Cons'!$H$24</f>
        <v>0</v>
      </c>
      <c r="H23" s="89"/>
      <c r="I23" s="89"/>
      <c r="J23" s="86">
        <f>SUM('[1]Number of 1st Cons Apps Held'!$C24:$H24)</f>
        <v>41</v>
      </c>
      <c r="K23" s="86">
        <f>'[1]Number of 2nd Cons Apps Held'!$H$25</f>
        <v>0</v>
      </c>
      <c r="L23" s="86">
        <f>SUM('[1]Number of Priority Apps Held'!$C24:$H24)</f>
        <v>39</v>
      </c>
      <c r="M23" s="88">
        <f>SUM('[1]District Court Family'!$C24:$H24)+SUM('[1]District Court Family Appeals'!$C24:$H24)</f>
        <v>1</v>
      </c>
      <c r="N23" s="88">
        <f>SUM('[1]CC Jud Sep &amp; Div'!$C24:$H24)</f>
        <v>0</v>
      </c>
      <c r="O23" s="107">
        <f>SUM([1]ADMCA!$C$24:H24)</f>
        <v>89</v>
      </c>
    </row>
    <row r="24" spans="1:15" s="7" customFormat="1" ht="16.2" x14ac:dyDescent="0.3">
      <c r="A24" s="14" t="s">
        <v>26</v>
      </c>
      <c r="B24" s="143"/>
      <c r="C24" s="15">
        <f>'[1]Total Applications'!$H$25+'[1]Total Applications'!$H$26</f>
        <v>0</v>
      </c>
      <c r="D24" s="15">
        <f>SUM('[1]Total Applications'!$C$25:H26)</f>
        <v>74</v>
      </c>
      <c r="E24" s="16">
        <f>MAX('[1]Waiting Times 1st Cons'!$H$25:$H$26)</f>
        <v>0</v>
      </c>
      <c r="F24" s="16">
        <f>'[1]Number Waiting Priority Apps'!$H$25+'[1]Number Waiting Priority Apps'!$H$26</f>
        <v>0</v>
      </c>
      <c r="G24" s="16">
        <f>'[1]Numbers Waiting 1st Cons'!$H$25+'[1]Numbers Waiting 1st Cons'!$H$26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Held'!$C$25:$H26)</f>
        <v>18</v>
      </c>
      <c r="K24" s="18">
        <f>'[1]Number of 2nd Cons Apps Held'!$H$26+'[1]Number of 2nd Cons Apps Held'!$H$27</f>
        <v>0</v>
      </c>
      <c r="L24" s="18">
        <f>SUM('[1]Number of Priority Apps Held'!$C$25:$H26)</f>
        <v>7</v>
      </c>
      <c r="M24" s="19">
        <f>SUM('[1]District Court Family Appeals'!$C$25:$H26)+SUM('[1]District Court Family'!$C$25:$H26)</f>
        <v>41</v>
      </c>
      <c r="N24" s="19">
        <f>SUM('[1]CC Jud Sep &amp; Div'!$C$25:$H26)</f>
        <v>0</v>
      </c>
      <c r="O24" s="131">
        <f>SUM([1]ADMCA!$C$25:H26)</f>
        <v>0</v>
      </c>
    </row>
    <row r="25" spans="1:15" s="7" customFormat="1" ht="16.2" x14ac:dyDescent="0.3">
      <c r="A25" s="14" t="s">
        <v>27</v>
      </c>
      <c r="B25" s="149"/>
      <c r="C25" s="15">
        <f>'[1]Total Applications'!$H$28</f>
        <v>0</v>
      </c>
      <c r="D25" s="15">
        <f>SUM('[1]Total Applications'!$C$28:H28)</f>
        <v>147</v>
      </c>
      <c r="E25" s="16">
        <f>'[1]Waiting Times 1st Cons'!$H$28</f>
        <v>0</v>
      </c>
      <c r="F25" s="16">
        <f>'[1]Number Waiting Priority Apps'!$H$28</f>
        <v>0</v>
      </c>
      <c r="G25" s="16">
        <f>'[1]Numbers Waiting 1st Cons'!$H$28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Held'!$C28:$H28)</f>
        <v>38</v>
      </c>
      <c r="K25" s="18">
        <f>'[1]Number of 2nd Cons Apps Held'!$H$28</f>
        <v>0</v>
      </c>
      <c r="L25" s="18">
        <f>SUM('[1]Number of Priority Apps Held'!$C28:$H28)</f>
        <v>6</v>
      </c>
      <c r="M25" s="19">
        <f>SUM('[1]District Court Family'!$C28:$H28)+SUM('[1]District Court Family Appeals'!$C28:$H28)</f>
        <v>76</v>
      </c>
      <c r="N25" s="19">
        <f>SUM('[1]CC Jud Sep &amp; Div'!$C28:$H28)</f>
        <v>0</v>
      </c>
      <c r="O25" s="131">
        <f>SUM([1]ADMCA!$C$28:H28)</f>
        <v>0</v>
      </c>
    </row>
    <row r="26" spans="1:15" s="7" customFormat="1" ht="16.2" x14ac:dyDescent="0.3">
      <c r="A26" s="14" t="s">
        <v>28</v>
      </c>
      <c r="B26" s="149"/>
      <c r="C26" s="15">
        <f>'[1]Total Applications'!$H$29</f>
        <v>0</v>
      </c>
      <c r="D26" s="15">
        <f>SUM('[1]Total Applications'!$C$29:H29)</f>
        <v>108</v>
      </c>
      <c r="E26" s="16">
        <f>'[1]Waiting Times 1st Cons'!$H$29</f>
        <v>0</v>
      </c>
      <c r="F26" s="16">
        <f>'[1]Number Waiting Priority Apps'!$H$29</f>
        <v>0</v>
      </c>
      <c r="G26" s="16">
        <f>'[1]Numbers Waiting 1st Cons'!$H$29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Held'!$C29:$H29)</f>
        <v>43</v>
      </c>
      <c r="K26" s="18">
        <f>'[1]Number of 2nd Cons Apps Held'!$H$29</f>
        <v>0</v>
      </c>
      <c r="L26" s="18">
        <f>SUM('[1]Number of Priority Apps Held'!$C29:$H29)</f>
        <v>10</v>
      </c>
      <c r="M26" s="19">
        <f>SUM('[1]District Court Family'!$C29:$H29)+SUM('[1]District Court Family Appeals'!$C29:$H29)</f>
        <v>43</v>
      </c>
      <c r="N26" s="19">
        <f>SUM('[1]CC Jud Sep &amp; Div'!$C29:$H29)</f>
        <v>0</v>
      </c>
      <c r="O26" s="104">
        <f>SUM([1]ADMCA!$C$29:H29)</f>
        <v>2</v>
      </c>
    </row>
    <row r="27" spans="1:15" s="7" customFormat="1" ht="16.2" x14ac:dyDescent="0.3">
      <c r="A27" s="14" t="s">
        <v>29</v>
      </c>
      <c r="B27" s="149"/>
      <c r="C27" s="15">
        <f>'[1]Total Applications'!$H$30</f>
        <v>0</v>
      </c>
      <c r="D27" s="15">
        <f>SUM('[1]Total Applications'!$C$30:H30)</f>
        <v>64</v>
      </c>
      <c r="E27" s="16">
        <f>'[1]Waiting Times 1st Cons'!$H$30</f>
        <v>0</v>
      </c>
      <c r="F27" s="16">
        <f>'[1]Number Waiting Priority Apps'!$H$30</f>
        <v>0</v>
      </c>
      <c r="G27" s="16">
        <f>'[1]Numbers Waiting 1st Cons'!$H$30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Held'!$C30:$H30)</f>
        <v>16</v>
      </c>
      <c r="K27" s="18">
        <f>'[1]Number of 2nd Cons Apps Held'!$H$30</f>
        <v>0</v>
      </c>
      <c r="L27" s="18">
        <f>SUM('[1]Number of Priority Apps Held'!$C30:$H30)</f>
        <v>0</v>
      </c>
      <c r="M27" s="19">
        <f>SUM('[1]District Court Family'!$C30:$H30)+SUM('[1]District Court Family Appeals'!$C30:$H30)</f>
        <v>38</v>
      </c>
      <c r="N27" s="19">
        <f>SUM('[1]CC Jud Sep &amp; Div'!$C30:$H30)</f>
        <v>0</v>
      </c>
      <c r="O27" s="131">
        <f>SUM([1]ADMCA!$C$30:H30)</f>
        <v>9</v>
      </c>
    </row>
    <row r="28" spans="1:15" s="7" customFormat="1" ht="16.2" x14ac:dyDescent="0.3">
      <c r="A28" s="14" t="s">
        <v>30</v>
      </c>
      <c r="B28" s="149"/>
      <c r="C28" s="15">
        <f>'[1]Total Applications'!$H$31</f>
        <v>0</v>
      </c>
      <c r="D28" s="15">
        <f>SUM('[1]Total Applications'!$C$31:H31)</f>
        <v>71</v>
      </c>
      <c r="E28" s="16">
        <f>'[1]Waiting Times 1st Cons'!$H$31</f>
        <v>0</v>
      </c>
      <c r="F28" s="16">
        <f>'[1]Number Waiting Priority Apps'!$H$31</f>
        <v>0</v>
      </c>
      <c r="G28" s="16">
        <f>'[1]Numbers Waiting 1st Cons'!$H$31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Held'!$C31:$H31)</f>
        <v>15</v>
      </c>
      <c r="K28" s="18">
        <f>'[1]Number of 2nd Cons Apps Held'!$H$31</f>
        <v>0</v>
      </c>
      <c r="L28" s="18">
        <f>SUM('[1]Number of Priority Apps Held'!$C31:$H31)</f>
        <v>7</v>
      </c>
      <c r="M28" s="19">
        <f>SUM('[1]District Court Family'!$C31:$H31)+SUM('[1]District Court Family Appeals'!$C31:$H31)</f>
        <v>33</v>
      </c>
      <c r="N28" s="19">
        <f>SUM('[1]CC Jud Sep &amp; Div'!$C31:$H31)</f>
        <v>2</v>
      </c>
      <c r="O28" s="132">
        <f>SUM([1]ADMCA!$C$31:H31)</f>
        <v>4</v>
      </c>
    </row>
    <row r="29" spans="1:15" s="7" customFormat="1" ht="16.2" x14ac:dyDescent="0.3">
      <c r="A29" s="14" t="s">
        <v>31</v>
      </c>
      <c r="B29" s="149"/>
      <c r="C29" s="15">
        <f>'[1]Total Applications'!$H$32</f>
        <v>0</v>
      </c>
      <c r="D29" s="15">
        <f>SUM('[1]Total Applications'!$C$32:H32)</f>
        <v>65</v>
      </c>
      <c r="E29" s="16">
        <f>'[1]Waiting Times 1st Cons'!$H$32</f>
        <v>0</v>
      </c>
      <c r="F29" s="16">
        <f>'[1]Number Waiting Priority Apps'!$H$32</f>
        <v>0</v>
      </c>
      <c r="G29" s="16">
        <f>'[1]Numbers Waiting 1st Cons'!$H$32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Held'!$C32:$H32)</f>
        <v>46</v>
      </c>
      <c r="K29" s="18">
        <f>'[1]Number of 2nd Cons Apps Held'!$H$32</f>
        <v>0</v>
      </c>
      <c r="L29" s="18">
        <f>SUM('[1]Number of Priority Apps Held'!$C32:$H32)</f>
        <v>23</v>
      </c>
      <c r="M29" s="19">
        <f>SUM('[1]District Court Family'!$C32:$H32)+SUM('[1]District Court Family Appeals'!$C32:$H32)</f>
        <v>10</v>
      </c>
      <c r="N29" s="19">
        <f>SUM('[1]CC Jud Sep &amp; Div'!$C32:$H32)</f>
        <v>8</v>
      </c>
      <c r="O29" s="132">
        <f>SUM([1]ADMCA!$C$32:H32)</f>
        <v>0</v>
      </c>
    </row>
    <row r="30" spans="1:15" s="7" customFormat="1" ht="16.2" x14ac:dyDescent="0.3">
      <c r="A30" s="14" t="s">
        <v>32</v>
      </c>
      <c r="B30" s="149"/>
      <c r="C30" s="15">
        <f>'[1]Total Applications'!$H$33+'[1]Total Applications'!$H$34</f>
        <v>0</v>
      </c>
      <c r="D30" s="15">
        <f>SUM('[1]Total Applications'!$C$33:H34)</f>
        <v>2080</v>
      </c>
      <c r="E30" s="16">
        <f>'[1]Waiting Times 1st Cons'!$H$33</f>
        <v>0</v>
      </c>
      <c r="F30" s="16">
        <f>'[1]Number Waiting Priority Apps'!$H$33</f>
        <v>0</v>
      </c>
      <c r="G30" s="16">
        <f>'[1]Numbers Waiting 1st Cons'!$H$33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Held'!$C33:H34)</f>
        <v>213</v>
      </c>
      <c r="K30" s="18">
        <f>'[1]Number of 2nd Cons Apps Held'!$H$34+'[1]Number of 2nd Cons Apps Held'!$H$35</f>
        <v>0</v>
      </c>
      <c r="L30" s="18">
        <f>SUM('[1]Number of Priority Apps Held'!$C33:$H34)</f>
        <v>184</v>
      </c>
      <c r="M30" s="19">
        <f>SUM('[1]District Court Family Appeals'!$C$33:$H33)+SUM('[1]District Court Family'!$C33:$H33)</f>
        <v>20</v>
      </c>
      <c r="N30" s="19">
        <f>SUM('[1]CC Jud Sep &amp; Div'!$C33:$H33)</f>
        <v>0</v>
      </c>
      <c r="O30" s="104">
        <f>SUM([1]ADMCA!$C$33:H33)</f>
        <v>4</v>
      </c>
    </row>
    <row r="31" spans="1:15" s="7" customFormat="1" ht="16.2" x14ac:dyDescent="0.3">
      <c r="A31" s="14" t="s">
        <v>33</v>
      </c>
      <c r="B31" s="149"/>
      <c r="C31" s="15">
        <f>'[1]Total Applications'!$H$35</f>
        <v>0</v>
      </c>
      <c r="D31" s="15">
        <f>SUM('[1]Total Applications'!$C$35:H35)</f>
        <v>55</v>
      </c>
      <c r="E31" s="16">
        <f>'[1]Waiting Times 1st Cons'!$H$35</f>
        <v>0</v>
      </c>
      <c r="F31" s="16">
        <f>'[1]Number Waiting Priority Apps'!$H$35</f>
        <v>0</v>
      </c>
      <c r="G31" s="16">
        <f>'[1]Numbers Waiting 1st Cons'!$H$35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Held'!$C35:$H35)</f>
        <v>24</v>
      </c>
      <c r="K31" s="18">
        <f>'[1]Number of 2nd Cons Apps Held'!$H$35</f>
        <v>0</v>
      </c>
      <c r="L31" s="18">
        <f>SUM('[1]Number of Priority Apps Held'!$C35:$H35)</f>
        <v>5</v>
      </c>
      <c r="M31" s="19">
        <f>SUM('[1]District Court Family'!$C35:$H35)+SUM('[1]District Court Family Appeals'!$C35:$H35)</f>
        <v>11</v>
      </c>
      <c r="N31" s="19">
        <f>SUM('[1]CC Jud Sep &amp; Div'!$C35:$H35)</f>
        <v>21</v>
      </c>
      <c r="O31" s="131">
        <f>SUM([1]ADMCA!$C$35:H35)</f>
        <v>3</v>
      </c>
    </row>
    <row r="32" spans="1:15" s="7" customFormat="1" ht="16.2" x14ac:dyDescent="0.3">
      <c r="A32" s="14" t="s">
        <v>34</v>
      </c>
      <c r="B32" s="149"/>
      <c r="C32" s="15">
        <f>'[1]Total Applications'!$H$36</f>
        <v>0</v>
      </c>
      <c r="D32" s="15">
        <f>SUM('[1]Total Applications'!$C$36:H36)</f>
        <v>179</v>
      </c>
      <c r="E32" s="16">
        <f>'[1]Waiting Times 1st Cons'!$H$36</f>
        <v>0</v>
      </c>
      <c r="F32" s="16">
        <f>'[1]Number Waiting Priority Apps'!$H$36</f>
        <v>0</v>
      </c>
      <c r="G32" s="16">
        <f>'[1]Numbers Waiting 1st Cons'!$H$36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Held'!$C36:$H36)</f>
        <v>60</v>
      </c>
      <c r="K32" s="18">
        <f>'[1]Number of 2nd Cons Apps Held'!$H$36</f>
        <v>0</v>
      </c>
      <c r="L32" s="18">
        <f>SUM('[1]Number of Priority Apps Held'!$C36:$H36)</f>
        <v>23</v>
      </c>
      <c r="M32" s="19">
        <f>SUM('[1]District Court Family'!$C36:$H36)+SUM('[1]District Court Family Appeals'!$C36:$H36)</f>
        <v>78</v>
      </c>
      <c r="N32" s="19">
        <f>SUM('[1]CC Jud Sep &amp; Div'!$C36:$H36)</f>
        <v>0</v>
      </c>
      <c r="O32" s="132">
        <f>SUM([1]ADMCA!$C$36:H36)</f>
        <v>0</v>
      </c>
    </row>
    <row r="33" spans="1:15" s="7" customFormat="1" ht="16.2" x14ac:dyDescent="0.3">
      <c r="A33" s="14" t="s">
        <v>35</v>
      </c>
      <c r="B33" s="149"/>
      <c r="C33" s="15">
        <f>'[1]Total Applications'!$H$37</f>
        <v>0</v>
      </c>
      <c r="D33" s="15">
        <f>SUM('[1]Total Applications'!$C$37:H37)</f>
        <v>52</v>
      </c>
      <c r="E33" s="16">
        <f>'[1]Waiting Times 1st Cons'!$H$37</f>
        <v>0</v>
      </c>
      <c r="F33" s="16">
        <f>'[1]Number Waiting Priority Apps'!$H$37</f>
        <v>0</v>
      </c>
      <c r="G33" s="16">
        <f>'[1]Numbers Waiting 1st Cons'!$H$37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Held'!$C37:$H37)</f>
        <v>17</v>
      </c>
      <c r="K33" s="18">
        <f>'[1]Number of 2nd Cons Apps Held'!$H$37</f>
        <v>0</v>
      </c>
      <c r="L33" s="18">
        <f>SUM('[1]Number of Priority Apps Held'!$C37:$H37)</f>
        <v>1</v>
      </c>
      <c r="M33" s="19">
        <f>SUM('[1]District Court Family'!$C37:$H37)+SUM('[1]District Court Family Appeals'!$C37:$H37)</f>
        <v>28</v>
      </c>
      <c r="N33" s="19">
        <f>SUM('[1]CC Jud Sep &amp; Div'!$C37:$H37)</f>
        <v>0</v>
      </c>
      <c r="O33" s="132">
        <f>SUM([1]ADMCA!$C$37:H37)</f>
        <v>0</v>
      </c>
    </row>
    <row r="34" spans="1:15" s="7" customFormat="1" ht="16.2" x14ac:dyDescent="0.3">
      <c r="A34" s="14" t="s">
        <v>36</v>
      </c>
      <c r="B34" s="149"/>
      <c r="C34" s="15">
        <f>'[1]Total Applications'!$H$38</f>
        <v>0</v>
      </c>
      <c r="D34" s="15">
        <f>SUM('[1]Total Applications'!$C$38:H38)</f>
        <v>122</v>
      </c>
      <c r="E34" s="16">
        <f>'[1]Waiting Times 1st Cons'!$H$38</f>
        <v>0</v>
      </c>
      <c r="F34" s="16">
        <f>'[1]Number Waiting Priority Apps'!$H$38</f>
        <v>0</v>
      </c>
      <c r="G34" s="16">
        <f>'[1]Numbers Waiting 1st Cons'!$H$38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Held'!$C38:$H38)</f>
        <v>28</v>
      </c>
      <c r="K34" s="18">
        <f>'[1]Number of 2nd Cons Apps Held'!$H$38</f>
        <v>0</v>
      </c>
      <c r="L34" s="18">
        <f>SUM('[1]Number of Priority Apps Held'!$C38:$H38)</f>
        <v>8</v>
      </c>
      <c r="M34" s="19">
        <f>SUM('[1]District Court Family'!$C38:$H38)+SUM('[1]District Court Family Appeals'!$C38:$H38)</f>
        <v>53</v>
      </c>
      <c r="N34" s="19">
        <f>SUM('[1]CC Jud Sep &amp; Div'!$C38:$H38)</f>
        <v>4</v>
      </c>
      <c r="O34" s="104">
        <f>SUM([1]ADMCA!$C$38:H38)</f>
        <v>5</v>
      </c>
    </row>
    <row r="35" spans="1:15" s="7" customFormat="1" ht="16.2" x14ac:dyDescent="0.3">
      <c r="A35" s="14" t="s">
        <v>37</v>
      </c>
      <c r="B35" s="149"/>
      <c r="C35" s="15">
        <f>'[1]Total Applications'!$H$39</f>
        <v>0</v>
      </c>
      <c r="D35" s="15">
        <f>SUM('[1]Total Applications'!$C$39:H39)</f>
        <v>121</v>
      </c>
      <c r="E35" s="16">
        <f>'[1]Waiting Times 1st Cons'!$H$39</f>
        <v>0</v>
      </c>
      <c r="F35" s="16">
        <f>'[1]Number Waiting Priority Apps'!$H$39</f>
        <v>0</v>
      </c>
      <c r="G35" s="16">
        <f>'[1]Numbers Waiting 1st Cons'!$H$39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Held'!$C39:$H39)</f>
        <v>31</v>
      </c>
      <c r="K35" s="18">
        <f>'[1]Number of 2nd Cons Apps Held'!$H$39</f>
        <v>0</v>
      </c>
      <c r="L35" s="18">
        <f>SUM('[1]Number of Priority Apps Held'!$C39:$H39)</f>
        <v>6</v>
      </c>
      <c r="M35" s="19">
        <f>SUM('[1]District Court Family'!$C39:$H39)+SUM('[1]District Court Family Appeals'!$C39:$H39)</f>
        <v>51</v>
      </c>
      <c r="N35" s="19">
        <f>SUM('[1]CC Jud Sep &amp; Div'!$C39:$H39)</f>
        <v>0</v>
      </c>
      <c r="O35" s="102">
        <f>SUM([1]ADMCA!$C$39:H39)</f>
        <v>6</v>
      </c>
    </row>
    <row r="36" spans="1:15" s="7" customFormat="1" ht="16.8" thickBot="1" x14ac:dyDescent="0.35">
      <c r="A36" s="20" t="s">
        <v>38</v>
      </c>
      <c r="B36" s="150"/>
      <c r="C36" s="114">
        <f>'[1]Total Applications'!$H$40</f>
        <v>0</v>
      </c>
      <c r="D36" s="114">
        <f>SUM('[1]Total Applications'!$C$40:H40)</f>
        <v>126</v>
      </c>
      <c r="E36" s="115">
        <f>'[1]Waiting Times 1st Cons'!$H$40</f>
        <v>0</v>
      </c>
      <c r="F36" s="115">
        <f>'[1]Number Waiting Priority Apps'!$H$40</f>
        <v>0</v>
      </c>
      <c r="G36" s="115">
        <f>'[1]Numbers Waiting 1st Cons'!$H$40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Held'!$C40:$H40)</f>
        <v>17</v>
      </c>
      <c r="K36" s="92">
        <f>'[1]Number of 2nd Cons Apps Held'!$H$40</f>
        <v>0</v>
      </c>
      <c r="L36" s="92">
        <f>SUM('[1]Number of Priority Apps Held'!$C40:$H40)</f>
        <v>10</v>
      </c>
      <c r="M36" s="93">
        <f>SUM('[1]District Court Family'!$C40:$H40)+SUM('[1]District Court Family Appeals'!$C40:$H40)</f>
        <v>73</v>
      </c>
      <c r="N36" s="93">
        <f>SUM('[1]CC Jud Sep &amp; Div'!$C40:$H40)</f>
        <v>0</v>
      </c>
      <c r="O36" s="102">
        <f>SUM([1]ADMCA!$C$40:H40)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zoomScale="80" zoomScaleNormal="80" workbookViewId="0">
      <pane xSplit="1" topLeftCell="B1" activePane="topRight" state="frozen"/>
      <selection activeCell="A4" sqref="A4"/>
      <selection pane="topRight" activeCell="O36" sqref="O36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hidden="1" customWidth="1"/>
    <col min="10" max="10" width="12.26953125" customWidth="1"/>
    <col min="11" max="11" width="10.6328125" style="21" hidden="1" customWidth="1"/>
    <col min="12" max="12" width="12.453125" customWidth="1"/>
    <col min="13" max="14" width="22.6328125" customWidth="1"/>
    <col min="15" max="15" width="21.453125" customWidth="1"/>
  </cols>
  <sheetData>
    <row r="1" spans="1:16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6" ht="24.6" x14ac:dyDescent="0.2">
      <c r="A2" s="166" t="s">
        <v>53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6" ht="24.6" x14ac:dyDescent="0.2">
      <c r="A3" s="53"/>
      <c r="B3" s="54"/>
      <c r="C3" s="5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6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  <c r="P4" s="139"/>
    </row>
    <row r="5" spans="1:16" s="7" customFormat="1" ht="31.2" x14ac:dyDescent="0.3">
      <c r="A5" s="8" t="s">
        <v>4</v>
      </c>
      <c r="B5" s="37"/>
      <c r="C5" s="9" t="s">
        <v>42</v>
      </c>
      <c r="D5" s="9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4" t="s">
        <v>59</v>
      </c>
    </row>
    <row r="6" spans="1:16" s="7" customFormat="1" ht="16.2" x14ac:dyDescent="0.3">
      <c r="A6" s="14" t="s">
        <v>10</v>
      </c>
      <c r="B6" s="40"/>
      <c r="C6" s="15">
        <f>'[1]Total Applications'!$I$4+'[1]Total Applications'!$I$5</f>
        <v>0</v>
      </c>
      <c r="D6" s="121">
        <f>SUM('[1]Total Applications'!$C$4:I4)</f>
        <v>98</v>
      </c>
      <c r="E6" s="16">
        <f>MAX('[1]Waiting Times 1st Cons'!$I$4)</f>
        <v>0</v>
      </c>
      <c r="F6" s="16">
        <f>'[1]Number Waiting Priority Apps'!$I$4</f>
        <v>0</v>
      </c>
      <c r="G6" s="16">
        <f>'[1]Numbers Waiting 1st Cons'!$I$4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Held'!$C$4:$I4)</f>
        <v>34</v>
      </c>
      <c r="K6" s="18">
        <f>'[1]Number of 2nd Cons Apps Held'!$I$4+'[1]Number of 2nd Cons Apps Held'!$I$5</f>
        <v>0</v>
      </c>
      <c r="L6" s="18">
        <f>SUM('[1]Number of Priority Apps Held'!$C$4:$I4)</f>
        <v>6</v>
      </c>
      <c r="M6" s="19">
        <f>SUM('[1]District Court Family'!$C4:$I4)+SUM('[1]District Court Family Appeals'!$C4:$I4)</f>
        <v>47</v>
      </c>
      <c r="N6" s="19">
        <f>SUM('[1]CC Jud Sep &amp; Div'!$C$4:$I4)</f>
        <v>0</v>
      </c>
      <c r="O6" s="132">
        <f>SUM([1]ADMCA!$C$4:I4)</f>
        <v>0</v>
      </c>
    </row>
    <row r="7" spans="1:16" s="7" customFormat="1" ht="16.2" x14ac:dyDescent="0.3">
      <c r="A7" s="14" t="s">
        <v>46</v>
      </c>
      <c r="B7" s="40"/>
      <c r="C7" s="15">
        <f>'[1]Total Applications'!$I$5</f>
        <v>0</v>
      </c>
      <c r="D7" s="15">
        <f>SUM('[1]Total Applications'!$C5:I$5)</f>
        <v>133</v>
      </c>
      <c r="E7" s="16">
        <f>'[1]Waiting Times 1st Cons'!$I$5</f>
        <v>0</v>
      </c>
      <c r="F7" s="16">
        <f>'[1]Number Waiting Priority Apps'!$I$5</f>
        <v>0</v>
      </c>
      <c r="G7" s="16">
        <f>'[1]Numbers Waiting 1st Cons'!$I$5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Held'!$C5:$I5)</f>
        <v>36</v>
      </c>
      <c r="K7" s="18">
        <f>'[1]Number of 2nd Cons Apps Held'!$I$5</f>
        <v>0</v>
      </c>
      <c r="L7" s="18">
        <f>SUM('[1]Number of Priority Apps Held'!$C5:$I5)</f>
        <v>14</v>
      </c>
      <c r="M7" s="19">
        <f>SUM('[1]District Court Family'!$C5:$I5)+SUM('[1]District Court Family Appeals'!$C5:$I5)</f>
        <v>50</v>
      </c>
      <c r="N7" s="19">
        <f>SUM('[1]CC Jud Sep &amp; Div'!$C5:$I5)</f>
        <v>0</v>
      </c>
      <c r="O7" s="102">
        <f>SUM([1]ADMCA!$C5:I$5)</f>
        <v>40</v>
      </c>
    </row>
    <row r="8" spans="1:16" s="7" customFormat="1" ht="16.2" x14ac:dyDescent="0.3">
      <c r="A8" s="14" t="s">
        <v>11</v>
      </c>
      <c r="B8" s="40"/>
      <c r="C8" s="15">
        <f>'[1]Total Applications'!$I$6</f>
        <v>0</v>
      </c>
      <c r="D8" s="15">
        <f>SUM('[1]Total Applications'!$C$6:I6)</f>
        <v>16</v>
      </c>
      <c r="E8" s="16">
        <f>'[1]Waiting Times 1st Cons'!$I$6</f>
        <v>0</v>
      </c>
      <c r="F8" s="16">
        <f>'[1]Number Waiting Priority Apps'!$I$6</f>
        <v>0</v>
      </c>
      <c r="G8" s="16">
        <f>'[1]Numbers Waiting 1st Cons'!$I$6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Held'!$C6:$I6)</f>
        <v>4</v>
      </c>
      <c r="K8" s="18">
        <f>'[1]Number of 2nd Cons Apps Held'!$I$6</f>
        <v>0</v>
      </c>
      <c r="L8" s="18">
        <f>SUM('[1]Number of Priority Apps Held'!$C6:$I6)</f>
        <v>1</v>
      </c>
      <c r="M8" s="19">
        <f>SUM('[1]District Court Family'!$C6:$I6)+SUM('[1]District Court Family Appeals'!$C6:$I6)</f>
        <v>2</v>
      </c>
      <c r="N8" s="19">
        <f>SUM('[1]CC Jud Sep &amp; Div'!$C6:$I6)</f>
        <v>0</v>
      </c>
      <c r="O8" s="102">
        <f>SUM([1]ADMCA!$C6:I$6)</f>
        <v>0</v>
      </c>
    </row>
    <row r="9" spans="1:16" s="7" customFormat="1" ht="16.2" x14ac:dyDescent="0.3">
      <c r="A9" s="14" t="s">
        <v>12</v>
      </c>
      <c r="B9" s="40"/>
      <c r="C9" s="15">
        <f>'[1]Total Applications'!$I$7</f>
        <v>0</v>
      </c>
      <c r="D9" s="15">
        <f>SUM('[1]Total Applications'!$C$7:I7)</f>
        <v>78</v>
      </c>
      <c r="E9" s="16">
        <f>'[1]Waiting Times 1st Cons'!$I$7</f>
        <v>0</v>
      </c>
      <c r="F9" s="16">
        <f>'[1]Number Waiting Priority Apps'!$I$7</f>
        <v>0</v>
      </c>
      <c r="G9" s="16">
        <f>'[1]Numbers Waiting 1st Cons'!$I$7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Held'!$C7:$I7)</f>
        <v>52</v>
      </c>
      <c r="K9" s="18">
        <f>'[1]Number of 2nd Cons Apps Held'!$I$7</f>
        <v>0</v>
      </c>
      <c r="L9" s="18">
        <f>SUM('[1]Number of Priority Apps Held'!$C7:$I7)</f>
        <v>17</v>
      </c>
      <c r="M9" s="19">
        <f>SUM('[1]District Court Family'!$C7:$I7)+SUM('[1]District Court Family Appeals'!$C7:$I7)</f>
        <v>18</v>
      </c>
      <c r="N9" s="19">
        <f>SUM('[1]CC Jud Sep &amp; Div'!$C7:$I7)</f>
        <v>0</v>
      </c>
      <c r="O9" s="102">
        <f>SUM([1]ADMCA!$C$7:I7)</f>
        <v>14</v>
      </c>
    </row>
    <row r="10" spans="1:16" s="7" customFormat="1" ht="16.2" x14ac:dyDescent="0.3">
      <c r="A10" s="14" t="s">
        <v>13</v>
      </c>
      <c r="B10" s="40"/>
      <c r="C10" s="15">
        <f>'[1]Total Applications'!$I$8</f>
        <v>0</v>
      </c>
      <c r="D10" s="15">
        <f>SUM('[1]Total Applications'!$C$8:I8)</f>
        <v>46</v>
      </c>
      <c r="E10" s="16">
        <f>'[1]Waiting Times 1st Cons'!$I$8</f>
        <v>0</v>
      </c>
      <c r="F10" s="16">
        <f>'[1]Number Waiting Priority Apps'!$I$8</f>
        <v>0</v>
      </c>
      <c r="G10" s="16">
        <f>'[1]Numbers Waiting 1st Cons'!$I$8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Held'!$C8:$I8)</f>
        <v>9</v>
      </c>
      <c r="K10" s="18">
        <f>'[1]Number of 2nd Cons Apps Held'!$I$8</f>
        <v>0</v>
      </c>
      <c r="L10" s="18">
        <f>SUM('[1]Number of Priority Apps Held'!$C8:$I8)</f>
        <v>2</v>
      </c>
      <c r="M10" s="19">
        <f>SUM('[1]District Court Family'!$C8:$I8)+SUM('[1]District Court Family Appeals'!$C8:$I8)</f>
        <v>20</v>
      </c>
      <c r="N10" s="19">
        <f>SUM('[1]CC Jud Sep &amp; Div'!$C8:$I8)</f>
        <v>0</v>
      </c>
      <c r="O10" s="102">
        <f>SUM([1]ADMCA!$C$8:I8)</f>
        <v>0</v>
      </c>
    </row>
    <row r="11" spans="1:16" s="7" customFormat="1" ht="16.2" x14ac:dyDescent="0.3">
      <c r="A11" s="14" t="s">
        <v>14</v>
      </c>
      <c r="B11" s="40"/>
      <c r="C11" s="15">
        <f>'[1]Total Applications'!$I$10</f>
        <v>0</v>
      </c>
      <c r="D11" s="15">
        <f>SUM('[1]Total Applications'!$C$10:I10)</f>
        <v>42</v>
      </c>
      <c r="E11" s="16">
        <f>'[1]Waiting Times 1st Cons'!$I$10</f>
        <v>0</v>
      </c>
      <c r="F11" s="16">
        <f>'[1]Number Waiting Priority Apps'!$I$10</f>
        <v>0</v>
      </c>
      <c r="G11" s="16">
        <f>'[1]Numbers Waiting 1st Cons'!$I$10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Held'!$C$10:$I10)</f>
        <v>26</v>
      </c>
      <c r="K11" s="18">
        <f>'[1]Number of 2nd Cons Apps Held'!$I$10</f>
        <v>0</v>
      </c>
      <c r="L11" s="18">
        <f>SUM('[1]Number of Priority Apps Held'!$C$10:$I10)</f>
        <v>7</v>
      </c>
      <c r="M11" s="19">
        <f>SUM('[1]District Court Family'!$C10:$I10)+SUM('[1]District Court Family Appeals'!$C10:$I10)</f>
        <v>15</v>
      </c>
      <c r="N11" s="19">
        <f>SUM('[1]CC Jud Sep &amp; Div'!$C10:$I10)</f>
        <v>0</v>
      </c>
      <c r="O11" s="102">
        <f>SUM([1]ADMCA!$C$10:I10)</f>
        <v>0</v>
      </c>
    </row>
    <row r="12" spans="1:16" s="7" customFormat="1" ht="16.2" x14ac:dyDescent="0.3">
      <c r="A12" s="14" t="s">
        <v>15</v>
      </c>
      <c r="B12" s="143"/>
      <c r="C12" s="15">
        <f>'[1]Total Applications'!$I$11</f>
        <v>0</v>
      </c>
      <c r="D12" s="15">
        <f>SUM('[1]Total Applications'!$C$11:I11)</f>
        <v>371</v>
      </c>
      <c r="E12" s="16">
        <f>'[1]Waiting Times 1st Cons'!$I$11</f>
        <v>0</v>
      </c>
      <c r="F12" s="16">
        <f>'[1]Number Waiting Priority Apps'!$I$11</f>
        <v>0</v>
      </c>
      <c r="G12" s="16">
        <f>'[1]Numbers Waiting 1st Cons'!$I$11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Held'!$C11:$I11)</f>
        <v>175</v>
      </c>
      <c r="K12" s="18">
        <f>'[1]Number of 2nd Cons Apps Held'!$I$11</f>
        <v>0</v>
      </c>
      <c r="L12" s="18">
        <f>SUM('[1]Number of Priority Apps Held'!$C11:$I11)</f>
        <v>129</v>
      </c>
      <c r="M12" s="19">
        <f>SUM('[1]District Court Family'!$C11:$I11)+SUM('[1]District Court Family Appeals'!$C11:$I11)</f>
        <v>58</v>
      </c>
      <c r="N12" s="19">
        <f>SUM('[1]CC Jud Sep &amp; Div'!$C11:$I11)</f>
        <v>0</v>
      </c>
      <c r="O12" s="102">
        <f>SUM([1]ADMCA!$C$11:I11)</f>
        <v>1</v>
      </c>
    </row>
    <row r="13" spans="1:16" s="7" customFormat="1" ht="16.2" x14ac:dyDescent="0.3">
      <c r="A13" s="14" t="s">
        <v>16</v>
      </c>
      <c r="B13" s="40"/>
      <c r="C13" s="15">
        <f>'[1]Total Applications'!$I$12</f>
        <v>0</v>
      </c>
      <c r="D13" s="15">
        <f>SUM('[1]Total Applications'!$C$12:I12)</f>
        <v>177</v>
      </c>
      <c r="E13" s="16">
        <f>'[1]Waiting Times 1st Cons'!$I$12</f>
        <v>0</v>
      </c>
      <c r="F13" s="16">
        <f>'[1]Number Waiting Priority Apps'!$I$12</f>
        <v>0</v>
      </c>
      <c r="G13" s="16">
        <f>'[1]Numbers Waiting 1st Cons'!$I$12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Held'!$C12:$I12)</f>
        <v>79</v>
      </c>
      <c r="K13" s="18">
        <f>'[1]Number of 2nd Cons Apps Held'!$I$12</f>
        <v>0</v>
      </c>
      <c r="L13" s="18">
        <f>SUM('[1]Number of Priority Apps Held'!$C12:$I12)</f>
        <v>48</v>
      </c>
      <c r="M13" s="19">
        <f>SUM('[1]District Court Family'!$C12:$I12)+SUM('[1]District Court Family Appeals'!$C12:$I12)</f>
        <v>66</v>
      </c>
      <c r="N13" s="19">
        <f>SUM('[1]CC Jud Sep &amp; Div'!$C12:$I12)</f>
        <v>0</v>
      </c>
      <c r="O13" s="102">
        <f>SUM([1]ADMCA!$C$12:I12)</f>
        <v>11</v>
      </c>
    </row>
    <row r="14" spans="1:16" s="7" customFormat="1" ht="16.2" x14ac:dyDescent="0.3">
      <c r="A14" s="14" t="s">
        <v>17</v>
      </c>
      <c r="B14" s="40"/>
      <c r="C14" s="15">
        <f>'[1]Total Applications'!$I$14</f>
        <v>0</v>
      </c>
      <c r="D14" s="15">
        <f>SUM('[1]Total Applications'!$C$14:I14)</f>
        <v>103</v>
      </c>
      <c r="E14" s="16">
        <f>'[1]Waiting Times 1st Cons'!$I$14</f>
        <v>0</v>
      </c>
      <c r="F14" s="16">
        <f>'[1]Number Waiting Priority Apps'!$I$14</f>
        <v>0</v>
      </c>
      <c r="G14" s="16">
        <f>'[1]Numbers Waiting 1st Cons'!$I$14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Held'!$C14:$I14)</f>
        <v>42</v>
      </c>
      <c r="K14" s="18">
        <f>'[1]Number of 2nd Cons Apps Held'!$I$14</f>
        <v>0</v>
      </c>
      <c r="L14" s="18">
        <f>SUM('[1]Number of Priority Apps Held'!$C14:$I14)</f>
        <v>17</v>
      </c>
      <c r="M14" s="19">
        <f>SUM('[1]District Court Family'!$C14:$I14)+SUM('[1]District Court Family Appeals'!$C14:$I14)</f>
        <v>42</v>
      </c>
      <c r="N14" s="19">
        <f>SUM('[1]CC Jud Sep &amp; Div'!$C14:$I14)</f>
        <v>0</v>
      </c>
      <c r="O14" s="102">
        <f>SUM([1]ADMCA!$C$14:I14)</f>
        <v>1</v>
      </c>
    </row>
    <row r="15" spans="1:16" s="7" customFormat="1" ht="16.2" x14ac:dyDescent="0.3">
      <c r="A15" s="14" t="s">
        <v>18</v>
      </c>
      <c r="B15" s="40"/>
      <c r="C15" s="15">
        <f>'[1]Total Applications'!$I$15</f>
        <v>0</v>
      </c>
      <c r="D15" s="15">
        <f>SUM('[1]Total Applications'!$C$15:I15)</f>
        <v>115</v>
      </c>
      <c r="E15" s="16">
        <f>'[1]Waiting Times 1st Cons'!$I$15</f>
        <v>0</v>
      </c>
      <c r="F15" s="16">
        <f>'[1]Number Waiting Priority Apps'!$I$15</f>
        <v>0</v>
      </c>
      <c r="G15" s="16">
        <f>'[1]Numbers Waiting 1st Cons'!$I$15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Held'!$C15:$I15)</f>
        <v>42</v>
      </c>
      <c r="K15" s="18">
        <f>'[1]Number of 2nd Cons Apps Held'!$I$15</f>
        <v>0</v>
      </c>
      <c r="L15" s="18">
        <f>SUM('[1]Number of Priority Apps Held'!$C15:$I15)</f>
        <v>11</v>
      </c>
      <c r="M15" s="19">
        <f>SUM('[1]District Court Family'!$C15:$I15)+SUM('[1]District Court Family Appeals'!$C15:$I15)</f>
        <v>41</v>
      </c>
      <c r="N15" s="19">
        <f>SUM('[1]CC Jud Sep &amp; Div'!$C15:$I15)</f>
        <v>0</v>
      </c>
      <c r="O15" s="102">
        <f>SUM([1]ADMCA!$C$15:I15)</f>
        <v>21</v>
      </c>
    </row>
    <row r="16" spans="1:16" s="7" customFormat="1" ht="16.2" x14ac:dyDescent="0.3">
      <c r="A16" s="14" t="s">
        <v>19</v>
      </c>
      <c r="B16" s="40"/>
      <c r="C16" s="15">
        <f>'[1]Total Applications'!$I$16</f>
        <v>0</v>
      </c>
      <c r="D16" s="15">
        <f>SUM('[1]Total Applications'!$C$16:I16)</f>
        <v>109</v>
      </c>
      <c r="E16" s="16">
        <f>'[1]Waiting Times 1st Cons'!$I$16</f>
        <v>0</v>
      </c>
      <c r="F16" s="16">
        <f>'[1]Number Waiting Priority Apps'!$I$16</f>
        <v>0</v>
      </c>
      <c r="G16" s="16">
        <f>'[1]Numbers Waiting 1st Cons'!$I$16</f>
        <v>0</v>
      </c>
      <c r="H16" s="17">
        <f>'[1]Waiting Times 2nd Cons'!$F16</f>
        <v>0</v>
      </c>
      <c r="I16" s="17">
        <f>'[1]Numbers Waiting 2nd Cons'!$F16</f>
        <v>0</v>
      </c>
      <c r="J16" s="18">
        <f>SUM('[1]Number of 1st Cons Apps Held'!$C16:$I16)</f>
        <v>56</v>
      </c>
      <c r="K16" s="18">
        <f>'[1]Number of 2nd Cons Apps Held'!$I$16</f>
        <v>0</v>
      </c>
      <c r="L16" s="18">
        <f>SUM('[1]Number of Priority Apps Held'!$C16:$I16)</f>
        <v>15</v>
      </c>
      <c r="M16" s="19">
        <f>SUM('[1]District Court Family'!$C16:$I16)+SUM('[1]District Court Family Appeals'!$C16:$I16)</f>
        <v>44</v>
      </c>
      <c r="N16" s="19">
        <f>SUM('[1]CC Jud Sep &amp; Div'!$C16:$I16)</f>
        <v>0</v>
      </c>
      <c r="O16" s="102">
        <f>SUM([1]ADMCA!$C$16:I16)</f>
        <v>1</v>
      </c>
    </row>
    <row r="17" spans="1:15" s="7" customFormat="1" ht="15" customHeight="1" x14ac:dyDescent="0.3">
      <c r="A17" s="79" t="s">
        <v>20</v>
      </c>
      <c r="B17" s="78"/>
      <c r="C17" s="15">
        <f>'[1]Total Applications'!$I$17</f>
        <v>0</v>
      </c>
      <c r="D17" s="15">
        <f>SUM('[1]Total Applications'!$C$17:I17)</f>
        <v>283</v>
      </c>
      <c r="E17" s="16">
        <f>'[1]Waiting Times 1st Cons'!$I$17</f>
        <v>0</v>
      </c>
      <c r="F17" s="16">
        <f>'[1]Number Waiting Priority Apps'!$I$17</f>
        <v>0</v>
      </c>
      <c r="G17" s="16">
        <f>'[1]Numbers Waiting 1st Cons'!$I$17</f>
        <v>0</v>
      </c>
      <c r="H17" s="17">
        <f>'[1]Waiting Times 2nd Cons'!$F17</f>
        <v>0</v>
      </c>
      <c r="I17" s="17">
        <f>'[1]Numbers Waiting 2nd Cons'!$F17</f>
        <v>0</v>
      </c>
      <c r="J17" s="18">
        <f>SUM('[1]Number of 1st Cons Apps Held'!$C17:$I17)</f>
        <v>279</v>
      </c>
      <c r="K17" s="18">
        <f>'[1]Number of 2nd Cons Apps Held'!$I$17</f>
        <v>0</v>
      </c>
      <c r="L17" s="18">
        <f>SUM('[1]Number of Priority Apps Held'!$C17:$I17)</f>
        <v>268</v>
      </c>
      <c r="M17" s="19">
        <f>SUM('[1]District Court Family'!$C17:$I17)+SUM('[1]District Court Family Appeals'!$C17:$I17)</f>
        <v>17</v>
      </c>
      <c r="N17" s="19">
        <f>SUM('[1]CC Jud Sep &amp; Div'!$C17:$I17)</f>
        <v>0</v>
      </c>
      <c r="O17" s="131">
        <f>SUM([1]ADMCA!$C$17:I17)</f>
        <v>0</v>
      </c>
    </row>
    <row r="18" spans="1:15" s="7" customFormat="1" ht="16.2" x14ac:dyDescent="0.3">
      <c r="A18" s="14" t="s">
        <v>21</v>
      </c>
      <c r="B18" s="40"/>
      <c r="C18" s="15">
        <f>'[1]Total Applications'!$I$18</f>
        <v>0</v>
      </c>
      <c r="D18" s="15">
        <f>SUM('[1]Total Applications'!$C$18:I18)</f>
        <v>88</v>
      </c>
      <c r="E18" s="16">
        <f>'[1]Waiting Times 1st Cons'!$I$18</f>
        <v>0</v>
      </c>
      <c r="F18" s="16">
        <f>'[1]Number Waiting Priority Apps'!$I$18</f>
        <v>0</v>
      </c>
      <c r="G18" s="16">
        <f>'[1]Numbers Waiting 1st Cons'!$I$18</f>
        <v>0</v>
      </c>
      <c r="H18" s="17">
        <f>'[1]Waiting Times 2nd Cons'!$F18</f>
        <v>0</v>
      </c>
      <c r="I18" s="17">
        <f>'[1]Numbers Waiting 2nd Cons'!$F18</f>
        <v>0</v>
      </c>
      <c r="J18" s="18">
        <f>SUM('[1]Number of 1st Cons Apps Held'!$C18:$I18)</f>
        <v>57</v>
      </c>
      <c r="K18" s="18">
        <f>'[1]Number of 2nd Cons Apps Held'!$I$18</f>
        <v>0</v>
      </c>
      <c r="L18" s="18">
        <f>SUM('[1]Number of Priority Apps Held'!$C18:$I18)</f>
        <v>7</v>
      </c>
      <c r="M18" s="19">
        <f>SUM('[1]District Court Family'!$C18:$I18)+SUM('[1]District Court Family Appeals'!$C18:$I18)</f>
        <v>17</v>
      </c>
      <c r="N18" s="19">
        <f>SUM('[1]CC Jud Sep &amp; Div'!$C18:$I18)</f>
        <v>1</v>
      </c>
      <c r="O18" s="104">
        <f>SUM([1]ADMCA!$C$18:I18)</f>
        <v>0</v>
      </c>
    </row>
    <row r="19" spans="1:15" s="7" customFormat="1" ht="16.2" x14ac:dyDescent="0.3">
      <c r="A19" s="14" t="s">
        <v>22</v>
      </c>
      <c r="B19" s="143"/>
      <c r="C19" s="15">
        <f>'[1]Total Applications'!$I$19+'[1]Total Applications'!$I$20</f>
        <v>0</v>
      </c>
      <c r="D19" s="15">
        <f>SUM('[1]Total Applications'!$C$19:I20)</f>
        <v>138</v>
      </c>
      <c r="E19" s="16">
        <f>MAX('[1]Waiting Times 1st Cons'!$I$19:I$20)</f>
        <v>0</v>
      </c>
      <c r="F19" s="16">
        <f>'[1]Number Waiting Priority Apps'!$I$19+'[1]Number Waiting Priority Apps'!$I$20</f>
        <v>0</v>
      </c>
      <c r="G19" s="16">
        <f>'[1]Numbers Waiting 1st Cons'!$I$19+'[1]Numbers Waiting 1st Cons'!$I$20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Held'!$C$19:$I20)</f>
        <v>41</v>
      </c>
      <c r="K19" s="18">
        <f>'[1]Number of 2nd Cons Apps Held'!$I$20+'[1]Number of 2nd Cons Apps Held'!$I$21</f>
        <v>0</v>
      </c>
      <c r="L19" s="18">
        <f>SUM('[1]Number of Priority Apps Held'!$C$19:$I20)</f>
        <v>16</v>
      </c>
      <c r="M19" s="19">
        <f>SUM('[1]District Court Family'!$C$19:$I20)+SUM('[1]District Court Family Appeals'!$C$19:$I20)</f>
        <v>63</v>
      </c>
      <c r="N19" s="19">
        <f>SUM('[1]CC Jud Sep &amp; Div'!$C$19:$I20)</f>
        <v>0</v>
      </c>
      <c r="O19" s="131">
        <f>SUM([1]ADMCA!$C$19:I20)</f>
        <v>15</v>
      </c>
    </row>
    <row r="20" spans="1:15" s="7" customFormat="1" ht="16.2" x14ac:dyDescent="0.3">
      <c r="A20" s="14" t="s">
        <v>23</v>
      </c>
      <c r="B20" s="47"/>
      <c r="C20" s="15">
        <f>'[1]Total Applications'!$I$21</f>
        <v>0</v>
      </c>
      <c r="D20" s="15">
        <f>SUM('[1]Total Applications'!$C$21:I21)</f>
        <v>146</v>
      </c>
      <c r="E20" s="16">
        <f>'[1]Waiting Times 1st Cons'!$I$21</f>
        <v>0</v>
      </c>
      <c r="F20" s="16">
        <f>'[1]Number Waiting Priority Apps'!$I$21</f>
        <v>0</v>
      </c>
      <c r="G20" s="16">
        <f>'[1]Numbers Waiting 1st Cons'!$I$21</f>
        <v>0</v>
      </c>
      <c r="H20" s="17">
        <f>'[1]Waiting Times 2nd Cons'!$F21</f>
        <v>0</v>
      </c>
      <c r="I20" s="17">
        <f>'[1]Numbers Waiting 2nd Cons'!$F21</f>
        <v>0</v>
      </c>
      <c r="J20" s="18">
        <f>SUM('[1]Number of 1st Cons Apps Held'!$C21:$I21)</f>
        <v>46</v>
      </c>
      <c r="K20" s="18">
        <f>'[1]Number of 2nd Cons Apps Held'!$I$21</f>
        <v>0</v>
      </c>
      <c r="L20" s="18">
        <f>SUM('[1]Number of Priority Apps Held'!$C21:$I21)</f>
        <v>13</v>
      </c>
      <c r="M20" s="19">
        <f>SUM('[1]District Court Family'!$C21:$I21)+SUM('[1]District Court Family Appeals'!$C21:$I21)</f>
        <v>42</v>
      </c>
      <c r="N20" s="19">
        <f>SUM('[1]CC Jud Sep &amp; Div'!$C21:$I21)</f>
        <v>2</v>
      </c>
      <c r="O20" s="131">
        <f>SUM([1]ADMCA!$C$21:I21)</f>
        <v>13</v>
      </c>
    </row>
    <row r="21" spans="1:15" s="7" customFormat="1" ht="16.2" x14ac:dyDescent="0.3">
      <c r="A21" s="14" t="s">
        <v>24</v>
      </c>
      <c r="B21" s="47"/>
      <c r="C21" s="15">
        <f>'[1]Total Applications'!$I$22</f>
        <v>0</v>
      </c>
      <c r="D21" s="15">
        <f>SUM('[1]Total Applications'!$C$22:I22)</f>
        <v>252</v>
      </c>
      <c r="E21" s="16">
        <f>'[1]Waiting Times 1st Cons'!$I$22</f>
        <v>0</v>
      </c>
      <c r="F21" s="16">
        <f>'[1]Number Waiting Priority Apps'!$I$22</f>
        <v>0</v>
      </c>
      <c r="G21" s="16">
        <f>'[1]Numbers Waiting 1st Cons'!$I$22</f>
        <v>0</v>
      </c>
      <c r="H21" s="17">
        <f>'[1]Waiting Times 2nd Cons'!$F22</f>
        <v>0</v>
      </c>
      <c r="I21" s="17">
        <f>'[1]Numbers Waiting 2nd Cons'!$F22</f>
        <v>0</v>
      </c>
      <c r="J21" s="18">
        <f>SUM('[1]Number of 1st Cons Apps Held'!$C22:$I22)</f>
        <v>72</v>
      </c>
      <c r="K21" s="18">
        <f>'[1]Number of 2nd Cons Apps Held'!$I$22</f>
        <v>0</v>
      </c>
      <c r="L21" s="18">
        <f>SUM('[1]Number of Priority Apps Held'!$C22:$I22)</f>
        <v>24</v>
      </c>
      <c r="M21" s="19">
        <f>SUM('[1]District Court Family'!$C22:$I22)+SUM('[1]District Court Family Appeals'!$C22:$I22)</f>
        <v>124</v>
      </c>
      <c r="N21" s="19">
        <f>SUM('[1]CC Jud Sep &amp; Div'!$C22:$I22)</f>
        <v>3</v>
      </c>
      <c r="O21" s="131">
        <f>SUM([1]ADMCA!$C$22:I22)</f>
        <v>24</v>
      </c>
    </row>
    <row r="22" spans="1:15" s="7" customFormat="1" ht="16.2" x14ac:dyDescent="0.3">
      <c r="A22" s="14" t="s">
        <v>25</v>
      </c>
      <c r="B22" s="47"/>
      <c r="C22" s="15">
        <f>'[1]Total Applications'!$I$23</f>
        <v>0</v>
      </c>
      <c r="D22" s="15">
        <f>SUM('[1]Total Applications'!$C$23:I23)</f>
        <v>119</v>
      </c>
      <c r="E22" s="16">
        <f>'[1]Waiting Times 1st Cons'!$I$23</f>
        <v>0</v>
      </c>
      <c r="F22" s="16">
        <f>'[1]Number Waiting Priority Apps'!$I$23</f>
        <v>0</v>
      </c>
      <c r="G22" s="16">
        <f>'[1]Numbers Waiting 1st Cons'!$I$23</f>
        <v>0</v>
      </c>
      <c r="H22" s="17">
        <f>'[1]Waiting Times 2nd Cons'!$F23</f>
        <v>0</v>
      </c>
      <c r="I22" s="17">
        <f>'[1]Numbers Waiting 2nd Cons'!$F23</f>
        <v>0</v>
      </c>
      <c r="J22" s="18">
        <f>SUM('[1]Number of 1st Cons Apps Held'!$C23:$I23)</f>
        <v>33</v>
      </c>
      <c r="K22" s="18">
        <f>'[1]Number of 2nd Cons Apps Held'!$I$23</f>
        <v>0</v>
      </c>
      <c r="L22" s="18">
        <f>SUM('[1]Number of Priority Apps Held'!$C23:$I23)</f>
        <v>17</v>
      </c>
      <c r="M22" s="19">
        <f>SUM('[1]District Court Family'!$C23:$I23)+SUM('[1]District Court Family Appeals'!$C23:$I23)</f>
        <v>65</v>
      </c>
      <c r="N22" s="19">
        <f>SUM('[1]CC Jud Sep &amp; Div'!$C23:$I23)</f>
        <v>0</v>
      </c>
      <c r="O22" s="131">
        <f>SUM([1]ADMCA!$C$23:I23)</f>
        <v>0</v>
      </c>
    </row>
    <row r="23" spans="1:15" s="7" customFormat="1" ht="30" x14ac:dyDescent="0.3">
      <c r="A23" s="14" t="s">
        <v>61</v>
      </c>
      <c r="B23" s="47"/>
      <c r="C23" s="82">
        <f>'[1]Total Applications'!$I$24</f>
        <v>0</v>
      </c>
      <c r="D23" s="82">
        <f>SUM('[1]Total Applications'!$C$24:I24)</f>
        <v>157</v>
      </c>
      <c r="E23" s="83">
        <f>'[1]Waiting Times 1st Cons'!$I$24</f>
        <v>0</v>
      </c>
      <c r="F23" s="83">
        <f>'[1]Number Waiting Priority Apps'!$I$24</f>
        <v>0</v>
      </c>
      <c r="G23" s="83">
        <f>'[1]Numbers Waiting 1st Cons'!$I$24</f>
        <v>0</v>
      </c>
      <c r="H23" s="89"/>
      <c r="I23" s="89"/>
      <c r="J23" s="86">
        <f>SUM('[1]Number of 1st Cons Apps Held'!$C24:$I24)</f>
        <v>41</v>
      </c>
      <c r="K23" s="86">
        <f>'[1]Number of 2nd Cons Apps Held'!$I$25</f>
        <v>0</v>
      </c>
      <c r="L23" s="86">
        <f>SUM('[1]Number of Priority Apps Held'!$C24:$I24)</f>
        <v>39</v>
      </c>
      <c r="M23" s="88">
        <f>SUM('[1]District Court Family'!$C24:$I24)+SUM('[1]District Court Family Appeals'!$C24:$I24)</f>
        <v>1</v>
      </c>
      <c r="N23" s="88">
        <f>SUM('[1]CC Jud Sep &amp; Div'!$C24:$I24)</f>
        <v>0</v>
      </c>
      <c r="O23" s="107">
        <f>SUM([1]ADMCA!$C$24:I24)</f>
        <v>89</v>
      </c>
    </row>
    <row r="24" spans="1:15" s="7" customFormat="1" ht="16.2" x14ac:dyDescent="0.3">
      <c r="A24" s="14" t="s">
        <v>26</v>
      </c>
      <c r="B24" s="40"/>
      <c r="C24" s="15">
        <f>'[1]Total Applications'!$I$25+'[1]Total Applications'!$I$26</f>
        <v>0</v>
      </c>
      <c r="D24" s="15">
        <f>SUM('[1]Total Applications'!$C$25:I26)</f>
        <v>74</v>
      </c>
      <c r="E24" s="16">
        <f>MAX('[1]Waiting Times 1st Cons'!$I$25:I$26)</f>
        <v>0</v>
      </c>
      <c r="F24" s="16">
        <f>'[1]Number Waiting Priority Apps'!$I$25+'[1]Number Waiting Priority Apps'!$I$26</f>
        <v>0</v>
      </c>
      <c r="G24" s="16">
        <f>'[1]Numbers Waiting 1st Cons'!$I$25+'[1]Numbers Waiting 1st Cons'!$I$26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Held'!$C$25:$I26)</f>
        <v>18</v>
      </c>
      <c r="K24" s="18">
        <f>'[1]Number of 2nd Cons Apps Held'!$I$26+'[1]Number of 2nd Cons Apps Held'!$I$27</f>
        <v>0</v>
      </c>
      <c r="L24" s="18">
        <f>SUM('[1]Number of Priority Apps Held'!$C$25:$I26)</f>
        <v>7</v>
      </c>
      <c r="M24" s="19">
        <f>SUM('[1]District Court Family Appeals'!$C$25:$I26)+SUM('[1]District Court Family'!$C$25:$I26)</f>
        <v>41</v>
      </c>
      <c r="N24" s="19">
        <f>SUM('[1]CC Jud Sep &amp; Div'!$C$25:$I26)</f>
        <v>0</v>
      </c>
      <c r="O24" s="131">
        <f>SUM([1]ADMCA!$C$25:I26)</f>
        <v>0</v>
      </c>
    </row>
    <row r="25" spans="1:15" s="7" customFormat="1" ht="16.2" x14ac:dyDescent="0.3">
      <c r="A25" s="14" t="s">
        <v>27</v>
      </c>
      <c r="B25" s="47"/>
      <c r="C25" s="15">
        <f>'[1]Total Applications'!$I$28</f>
        <v>0</v>
      </c>
      <c r="D25" s="15">
        <f>SUM('[1]Total Applications'!$C$28:I28)</f>
        <v>147</v>
      </c>
      <c r="E25" s="16">
        <f>'[1]Waiting Times 1st Cons'!$I$28</f>
        <v>0</v>
      </c>
      <c r="F25" s="16">
        <f>'[1]Number Waiting Priority Apps'!$I$28</f>
        <v>0</v>
      </c>
      <c r="G25" s="16">
        <f>'[1]Numbers Waiting 1st Cons'!$I$28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Held'!$C28:$I28)</f>
        <v>38</v>
      </c>
      <c r="K25" s="18">
        <f>'[1]Number of 2nd Cons Apps Held'!$I$28</f>
        <v>0</v>
      </c>
      <c r="L25" s="18">
        <f>SUM('[1]Number of Priority Apps Held'!$C28:$I28)</f>
        <v>6</v>
      </c>
      <c r="M25" s="19">
        <f>SUM('[1]District Court Family'!$C28:$I28)+SUM('[1]District Court Family Appeals'!$C28:$I28)</f>
        <v>76</v>
      </c>
      <c r="N25" s="19">
        <f>SUM('[1]CC Jud Sep &amp; Div'!$C28:$I28)</f>
        <v>0</v>
      </c>
      <c r="O25" s="131">
        <f>SUM([1]ADMCA!$C$28:I28)</f>
        <v>0</v>
      </c>
    </row>
    <row r="26" spans="1:15" s="7" customFormat="1" ht="16.2" x14ac:dyDescent="0.3">
      <c r="A26" s="14" t="s">
        <v>28</v>
      </c>
      <c r="B26" s="47"/>
      <c r="C26" s="15">
        <f>'[1]Total Applications'!$I$29</f>
        <v>0</v>
      </c>
      <c r="D26" s="15">
        <f>SUM('[1]Total Applications'!$C$29:I29)</f>
        <v>108</v>
      </c>
      <c r="E26" s="16">
        <f>'[1]Waiting Times 1st Cons'!$I$29</f>
        <v>0</v>
      </c>
      <c r="F26" s="16">
        <f>'[1]Number Waiting Priority Apps'!$I$29</f>
        <v>0</v>
      </c>
      <c r="G26" s="16">
        <f>'[1]Numbers Waiting 1st Cons'!$I$29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Held'!$C29:$I29)</f>
        <v>43</v>
      </c>
      <c r="K26" s="18">
        <f>'[1]Number of 2nd Cons Apps Held'!$I$29</f>
        <v>0</v>
      </c>
      <c r="L26" s="18">
        <f>SUM('[1]Number of Priority Apps Held'!$C29:$I29)</f>
        <v>10</v>
      </c>
      <c r="M26" s="19">
        <f>SUM('[1]District Court Family'!$C29:$I29)+SUM('[1]District Court Family Appeals'!$C29:$I29)</f>
        <v>43</v>
      </c>
      <c r="N26" s="19">
        <f>SUM('[1]CC Jud Sep &amp; Div'!$C29:$I29)</f>
        <v>0</v>
      </c>
      <c r="O26" s="104">
        <f>SUM([1]ADMCA!$C$29:I29)</f>
        <v>2</v>
      </c>
    </row>
    <row r="27" spans="1:15" s="7" customFormat="1" ht="16.2" x14ac:dyDescent="0.3">
      <c r="A27" s="14" t="s">
        <v>29</v>
      </c>
      <c r="B27" s="47"/>
      <c r="C27" s="15">
        <f>'[1]Total Applications'!$I$30</f>
        <v>0</v>
      </c>
      <c r="D27" s="15">
        <f>SUM('[1]Total Applications'!$C$30:I30)</f>
        <v>64</v>
      </c>
      <c r="E27" s="16">
        <f>'[1]Waiting Times 1st Cons'!$I$30</f>
        <v>0</v>
      </c>
      <c r="F27" s="16">
        <f>'[1]Number Waiting Priority Apps'!$I$30</f>
        <v>0</v>
      </c>
      <c r="G27" s="16">
        <f>'[1]Numbers Waiting 1st Cons'!$I$30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Held'!$C30:$I30)</f>
        <v>16</v>
      </c>
      <c r="K27" s="18">
        <f>'[1]Number of 2nd Cons Apps Held'!$I$30</f>
        <v>0</v>
      </c>
      <c r="L27" s="18">
        <f>SUM('[1]Number of Priority Apps Held'!$C30:$I30)</f>
        <v>0</v>
      </c>
      <c r="M27" s="19">
        <f>SUM('[1]District Court Family'!$C30:$I30)+SUM('[1]District Court Family Appeals'!$C30:$I30)</f>
        <v>38</v>
      </c>
      <c r="N27" s="19">
        <f>SUM('[1]CC Jud Sep &amp; Div'!$C30:$I30)</f>
        <v>0</v>
      </c>
      <c r="O27" s="131">
        <f>SUM([1]ADMCA!$C$30:I30)</f>
        <v>9</v>
      </c>
    </row>
    <row r="28" spans="1:15" s="7" customFormat="1" ht="16.2" x14ac:dyDescent="0.3">
      <c r="A28" s="14" t="s">
        <v>30</v>
      </c>
      <c r="B28" s="47"/>
      <c r="C28" s="15">
        <f>'[1]Total Applications'!$I$31</f>
        <v>0</v>
      </c>
      <c r="D28" s="15">
        <f>SUM('[1]Total Applications'!$C$31:I31)</f>
        <v>71</v>
      </c>
      <c r="E28" s="16">
        <f>'[1]Waiting Times 1st Cons'!$I$31</f>
        <v>0</v>
      </c>
      <c r="F28" s="16">
        <f>'[1]Number Waiting Priority Apps'!$I$31</f>
        <v>0</v>
      </c>
      <c r="G28" s="16">
        <f>'[1]Numbers Waiting 1st Cons'!$I$31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Held'!$C31:$I31)</f>
        <v>15</v>
      </c>
      <c r="K28" s="18">
        <f>'[1]Number of 2nd Cons Apps Held'!$I$31</f>
        <v>0</v>
      </c>
      <c r="L28" s="18">
        <f>SUM('[1]Number of Priority Apps Held'!$C31:$I31)</f>
        <v>7</v>
      </c>
      <c r="M28" s="19">
        <f>SUM('[1]District Court Family'!$C31:$I31)+SUM('[1]District Court Family Appeals'!$C31:$I31)</f>
        <v>33</v>
      </c>
      <c r="N28" s="19">
        <f>SUM('[1]CC Jud Sep &amp; Div'!$C31:$I31)</f>
        <v>2</v>
      </c>
      <c r="O28" s="132">
        <f>SUM([1]ADMCA!$C$31:I31)</f>
        <v>4</v>
      </c>
    </row>
    <row r="29" spans="1:15" s="7" customFormat="1" ht="16.2" x14ac:dyDescent="0.3">
      <c r="A29" s="14" t="s">
        <v>31</v>
      </c>
      <c r="B29" s="47"/>
      <c r="C29" s="15">
        <f>'[1]Total Applications'!$I$32</f>
        <v>0</v>
      </c>
      <c r="D29" s="15">
        <f>SUM('[1]Total Applications'!$C$32:I32)</f>
        <v>65</v>
      </c>
      <c r="E29" s="16">
        <f>'[1]Waiting Times 1st Cons'!$I$32</f>
        <v>0</v>
      </c>
      <c r="F29" s="16">
        <f>'[1]Number Waiting Priority Apps'!$I$32</f>
        <v>0</v>
      </c>
      <c r="G29" s="16">
        <f>'[1]Numbers Waiting 1st Cons'!$I$32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Held'!$C32:$I32)</f>
        <v>46</v>
      </c>
      <c r="K29" s="18">
        <f>'[1]Number of 2nd Cons Apps Held'!$I$32</f>
        <v>0</v>
      </c>
      <c r="L29" s="18">
        <f>SUM('[1]Number of Priority Apps Held'!$C32:$I32)</f>
        <v>23</v>
      </c>
      <c r="M29" s="19">
        <f>SUM('[1]District Court Family'!$C32:$I32)+SUM('[1]District Court Family Appeals'!$C32:$I32)</f>
        <v>10</v>
      </c>
      <c r="N29" s="19">
        <f>SUM('[1]CC Jud Sep &amp; Div'!$C32:$I32)</f>
        <v>8</v>
      </c>
      <c r="O29" s="132">
        <f>SUM([1]ADMCA!$C$32:I32)</f>
        <v>0</v>
      </c>
    </row>
    <row r="30" spans="1:15" s="7" customFormat="1" ht="16.2" x14ac:dyDescent="0.3">
      <c r="A30" s="14" t="s">
        <v>32</v>
      </c>
      <c r="B30" s="47"/>
      <c r="C30" s="15">
        <f>'[1]Total Applications'!$I$33+'[1]Total Applications'!$I$34</f>
        <v>0</v>
      </c>
      <c r="D30" s="15">
        <f>SUM('[1]Total Applications'!$C$33:I34)</f>
        <v>2080</v>
      </c>
      <c r="E30" s="16">
        <f>'[1]Waiting Times 1st Cons'!$I$33</f>
        <v>0</v>
      </c>
      <c r="F30" s="16">
        <f>'[1]Number Waiting Priority Apps'!$I$33</f>
        <v>0</v>
      </c>
      <c r="G30" s="16">
        <f>'[1]Numbers Waiting 1st Cons'!$I$33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Held'!$C33:I34)</f>
        <v>213</v>
      </c>
      <c r="K30" s="18">
        <f>'[1]Number of 2nd Cons Apps Held'!$I$34+'[1]Number of 2nd Cons Apps Held'!$I$35</f>
        <v>0</v>
      </c>
      <c r="L30" s="18">
        <f>SUM('[1]Number of Priority Apps Held'!$C33:$I34)</f>
        <v>184</v>
      </c>
      <c r="M30" s="19">
        <f>SUM('[1]District Court Family Appeals'!$C$33:$I34)+SUM('[1]District Court Family'!$C33:$I34)</f>
        <v>20</v>
      </c>
      <c r="N30" s="19">
        <f>SUM('[1]CC Jud Sep &amp; Div'!$C33:$I34)</f>
        <v>0</v>
      </c>
      <c r="O30" s="104">
        <f>SUM([1]ADMCA!$C$33:I33)</f>
        <v>4</v>
      </c>
    </row>
    <row r="31" spans="1:15" s="7" customFormat="1" ht="16.2" x14ac:dyDescent="0.3">
      <c r="A31" s="14" t="s">
        <v>33</v>
      </c>
      <c r="B31" s="47"/>
      <c r="C31" s="15">
        <f>'[1]Total Applications'!$I$35</f>
        <v>0</v>
      </c>
      <c r="D31" s="15">
        <f>SUM('[1]Total Applications'!$C$35:I35)</f>
        <v>55</v>
      </c>
      <c r="E31" s="16">
        <f>'[1]Waiting Times 1st Cons'!$I$35</f>
        <v>0</v>
      </c>
      <c r="F31" s="16">
        <f>'[1]Number Waiting Priority Apps'!$I$35</f>
        <v>0</v>
      </c>
      <c r="G31" s="16">
        <f>'[1]Numbers Waiting 1st Cons'!$I$35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Held'!$C35:$I35)</f>
        <v>24</v>
      </c>
      <c r="K31" s="18">
        <f>'[1]Number of 2nd Cons Apps Held'!$I$36</f>
        <v>0</v>
      </c>
      <c r="L31" s="18">
        <f>SUM('[1]Number of Priority Apps Held'!$C35:$I35)</f>
        <v>5</v>
      </c>
      <c r="M31" s="19">
        <f>SUM('[1]District Court Family'!$C35:$I35)+SUM('[1]District Court Family Appeals'!$C35:$I35)</f>
        <v>11</v>
      </c>
      <c r="N31" s="19">
        <f>SUM('[1]CC Jud Sep &amp; Div'!$C35:$I35)</f>
        <v>21</v>
      </c>
      <c r="O31" s="131">
        <f>SUM([1]ADMCA!$C$35:I35)</f>
        <v>3</v>
      </c>
    </row>
    <row r="32" spans="1:15" s="7" customFormat="1" ht="16.2" x14ac:dyDescent="0.3">
      <c r="A32" s="14" t="s">
        <v>34</v>
      </c>
      <c r="B32" s="47"/>
      <c r="C32" s="15">
        <f>'[1]Total Applications'!$I$36</f>
        <v>0</v>
      </c>
      <c r="D32" s="15">
        <f>SUM('[1]Total Applications'!$C$36:I36)</f>
        <v>179</v>
      </c>
      <c r="E32" s="16">
        <f>'[1]Waiting Times 1st Cons'!$I$36</f>
        <v>0</v>
      </c>
      <c r="F32" s="16">
        <f>'[1]Number Waiting Priority Apps'!$I$36</f>
        <v>0</v>
      </c>
      <c r="G32" s="16">
        <f>'[1]Numbers Waiting 1st Cons'!$I$36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Held'!$C36:$I36)</f>
        <v>60</v>
      </c>
      <c r="K32" s="18">
        <f>'[1]Number of 2nd Cons Apps Held'!$I$36</f>
        <v>0</v>
      </c>
      <c r="L32" s="18">
        <f>SUM('[1]Number of Priority Apps Held'!$C36:$I36)</f>
        <v>23</v>
      </c>
      <c r="M32" s="19">
        <f>SUM('[1]District Court Family'!$C36:$I36)+SUM('[1]District Court Family Appeals'!$C36:$I36)</f>
        <v>78</v>
      </c>
      <c r="N32" s="19">
        <f>SUM('[1]CC Jud Sep &amp; Div'!$C36:$I36)</f>
        <v>0</v>
      </c>
      <c r="O32" s="132">
        <f>SUM([1]ADMCA!$C$36:I36)</f>
        <v>0</v>
      </c>
    </row>
    <row r="33" spans="1:15" s="7" customFormat="1" ht="16.2" x14ac:dyDescent="0.3">
      <c r="A33" s="14" t="s">
        <v>35</v>
      </c>
      <c r="B33" s="47"/>
      <c r="C33" s="15">
        <f>'[1]Total Applications'!$I$37</f>
        <v>0</v>
      </c>
      <c r="D33" s="15">
        <f>SUM('[1]Total Applications'!$C$37:I37)</f>
        <v>52</v>
      </c>
      <c r="E33" s="16">
        <f>'[1]Waiting Times 1st Cons'!$I$37</f>
        <v>0</v>
      </c>
      <c r="F33" s="16">
        <f>'[1]Number Waiting Priority Apps'!$I$37</f>
        <v>0</v>
      </c>
      <c r="G33" s="16">
        <f>'[1]Numbers Waiting 1st Cons'!$I$37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Held'!$C37:$I37)</f>
        <v>17</v>
      </c>
      <c r="K33" s="18">
        <f>'[1]Number of 2nd Cons Apps Held'!$I$37</f>
        <v>0</v>
      </c>
      <c r="L33" s="18">
        <f>SUM('[1]Number of Priority Apps Held'!$C37:$I37)</f>
        <v>1</v>
      </c>
      <c r="M33" s="19">
        <f>SUM('[1]District Court Family'!$C37:$I37)+SUM('[1]District Court Family Appeals'!$C37:$I37)</f>
        <v>28</v>
      </c>
      <c r="N33" s="19">
        <f>SUM('[1]CC Jud Sep &amp; Div'!$C37:$I37)</f>
        <v>0</v>
      </c>
      <c r="O33" s="132">
        <f>SUM([1]ADMCA!$C$37:I37)</f>
        <v>0</v>
      </c>
    </row>
    <row r="34" spans="1:15" s="7" customFormat="1" ht="16.2" x14ac:dyDescent="0.3">
      <c r="A34" s="14" t="s">
        <v>36</v>
      </c>
      <c r="B34" s="47"/>
      <c r="C34" s="15">
        <f>'[1]Total Applications'!$I$38</f>
        <v>0</v>
      </c>
      <c r="D34" s="15">
        <f>SUM('[1]Total Applications'!$C$38:I38)</f>
        <v>122</v>
      </c>
      <c r="E34" s="16">
        <f>'[1]Waiting Times 1st Cons'!$I$38</f>
        <v>0</v>
      </c>
      <c r="F34" s="16">
        <f>'[1]Number Waiting Priority Apps'!$I$38</f>
        <v>0</v>
      </c>
      <c r="G34" s="16">
        <f>'[1]Numbers Waiting 1st Cons'!$I$38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Held'!$C38:$I38)</f>
        <v>28</v>
      </c>
      <c r="K34" s="18">
        <f>'[1]Number of 2nd Cons Apps Held'!$I$38</f>
        <v>0</v>
      </c>
      <c r="L34" s="18">
        <f>SUM('[1]Number of Priority Apps Held'!$C38:$I38)</f>
        <v>8</v>
      </c>
      <c r="M34" s="19">
        <f>SUM('[1]District Court Family'!$C38:$I38)+SUM('[1]District Court Family Appeals'!$C38:$I38)</f>
        <v>53</v>
      </c>
      <c r="N34" s="19">
        <f>SUM('[1]CC Jud Sep &amp; Div'!$C38:$I38)</f>
        <v>4</v>
      </c>
      <c r="O34" s="104">
        <f>SUM([1]ADMCA!$C$38:I38)</f>
        <v>5</v>
      </c>
    </row>
    <row r="35" spans="1:15" s="7" customFormat="1" ht="16.2" x14ac:dyDescent="0.3">
      <c r="A35" s="14" t="s">
        <v>37</v>
      </c>
      <c r="B35" s="47"/>
      <c r="C35" s="15">
        <f>'[1]Total Applications'!$I$39</f>
        <v>0</v>
      </c>
      <c r="D35" s="15">
        <f>SUM('[1]Total Applications'!$C$39:I39)</f>
        <v>121</v>
      </c>
      <c r="E35" s="16">
        <f>'[1]Waiting Times 1st Cons'!$I$39</f>
        <v>0</v>
      </c>
      <c r="F35" s="16">
        <f>'[1]Number Waiting Priority Apps'!$I$39</f>
        <v>0</v>
      </c>
      <c r="G35" s="16">
        <f>'[1]Numbers Waiting 1st Cons'!$I$39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Held'!$C39:$I39)</f>
        <v>31</v>
      </c>
      <c r="K35" s="18">
        <f>'[1]Number of 2nd Cons Apps Held'!$I$39</f>
        <v>0</v>
      </c>
      <c r="L35" s="18">
        <f>SUM('[1]Number of Priority Apps Held'!$C39:$I39)</f>
        <v>6</v>
      </c>
      <c r="M35" s="19">
        <f>SUM('[1]District Court Family'!$C39:$I39)+SUM('[1]District Court Family Appeals'!$C39:$I39)</f>
        <v>51</v>
      </c>
      <c r="N35" s="19">
        <f>SUM('[1]CC Jud Sep &amp; Div'!$C39:$I39)</f>
        <v>0</v>
      </c>
      <c r="O35" s="102">
        <f>SUM([1]ADMCA!$C$39:I39)</f>
        <v>6</v>
      </c>
    </row>
    <row r="36" spans="1:15" s="7" customFormat="1" ht="16.8" thickBot="1" x14ac:dyDescent="0.35">
      <c r="A36" s="20" t="s">
        <v>38</v>
      </c>
      <c r="B36" s="48"/>
      <c r="C36" s="114">
        <f>'[1]Total Applications'!$I$40</f>
        <v>0</v>
      </c>
      <c r="D36" s="114">
        <f>SUM('[1]Total Applications'!$C$40:I40)</f>
        <v>126</v>
      </c>
      <c r="E36" s="115">
        <f>'[1]Waiting Times 1st Cons'!$I$40</f>
        <v>0</v>
      </c>
      <c r="F36" s="115">
        <f>'[1]Number Waiting Priority Apps'!$I$40</f>
        <v>0</v>
      </c>
      <c r="G36" s="115">
        <f>'[1]Numbers Waiting 1st Cons'!$I$40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Held'!$C40:$I40)</f>
        <v>17</v>
      </c>
      <c r="K36" s="92">
        <f>'[1]Number of 2nd Cons Apps Held'!$I$40</f>
        <v>0</v>
      </c>
      <c r="L36" s="92">
        <f>SUM('[1]Number of Priority Apps Held'!$C40:$I40)</f>
        <v>10</v>
      </c>
      <c r="M36" s="93">
        <f>SUM('[1]District Court Family'!$C40:$I40)+SUM('[1]District Court Family Appeals'!$C40:$I40)</f>
        <v>73</v>
      </c>
      <c r="N36" s="93">
        <f>SUM('[1]CC Jud Sep &amp; Div'!$C40:$I40)</f>
        <v>0</v>
      </c>
      <c r="O36" s="102">
        <f>SUM([1]ADMCA!$C$40:I40)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zoomScale="80" zoomScaleNormal="80" workbookViewId="0">
      <pane xSplit="1" topLeftCell="B1" activePane="topRight" state="frozen"/>
      <selection activeCell="A4" sqref="A4"/>
      <selection pane="topRight" activeCell="O36" sqref="O36"/>
    </sheetView>
  </sheetViews>
  <sheetFormatPr defaultRowHeight="12.6" x14ac:dyDescent="0.2"/>
  <cols>
    <col min="1" max="1" width="23.453125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hidden="1" customWidth="1"/>
    <col min="10" max="10" width="12" customWidth="1"/>
    <col min="11" max="11" width="10.6328125" style="21" hidden="1" customWidth="1"/>
    <col min="12" max="12" width="13.6328125" customWidth="1"/>
    <col min="13" max="14" width="22.6328125" customWidth="1"/>
    <col min="15" max="15" width="21.453125" customWidth="1"/>
  </cols>
  <sheetData>
    <row r="1" spans="1:15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5" ht="24.6" x14ac:dyDescent="0.2">
      <c r="A2" s="166" t="s">
        <v>54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5" ht="24.6" x14ac:dyDescent="0.2">
      <c r="A3" s="144"/>
      <c r="B3" s="145"/>
      <c r="C3" s="145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5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</row>
    <row r="5" spans="1:15" s="7" customFormat="1" ht="31.2" x14ac:dyDescent="0.3">
      <c r="A5" s="8" t="s">
        <v>4</v>
      </c>
      <c r="B5" s="37"/>
      <c r="C5" s="141" t="s">
        <v>42</v>
      </c>
      <c r="D5" s="141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134" t="s">
        <v>59</v>
      </c>
    </row>
    <row r="6" spans="1:15" s="7" customFormat="1" ht="16.2" x14ac:dyDescent="0.3">
      <c r="A6" s="14" t="s">
        <v>10</v>
      </c>
      <c r="B6" s="40"/>
      <c r="C6" s="15">
        <f>'[1]Total Applications'!$J$4</f>
        <v>0</v>
      </c>
      <c r="D6" s="15">
        <f>SUM('[1]Total Applications'!$C$4:J4)</f>
        <v>98</v>
      </c>
      <c r="E6" s="16">
        <f>MAX('[1]Waiting Times 1st Cons'!$J$4)</f>
        <v>0</v>
      </c>
      <c r="F6" s="16">
        <f>'[1]Number Waiting Priority Apps'!$J$4</f>
        <v>0</v>
      </c>
      <c r="G6" s="16">
        <f>'[1]Numbers Waiting 1st Cons'!$J$4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Held'!$C$4:$J4)</f>
        <v>34</v>
      </c>
      <c r="K6" s="18">
        <f>'[1]Number of 2nd Cons Apps Held'!$J$4+'[1]Number of 2nd Cons Apps Held'!$J$5</f>
        <v>0</v>
      </c>
      <c r="L6" s="18">
        <f>SUM('[1]Number of Priority Apps Held'!$C$4:$J4)</f>
        <v>6</v>
      </c>
      <c r="M6" s="19">
        <f>SUM('[1]District Court Family'!$C4:$J4)+SUM('[1]District Court Family Appeals'!$C4:$J4)</f>
        <v>47</v>
      </c>
      <c r="N6" s="19">
        <f>SUM('[1]CC Jud Sep &amp; Div'!$C$4:$J4)</f>
        <v>0</v>
      </c>
      <c r="O6" s="131">
        <f>SUM([1]ADMCA!$C$4:J4)</f>
        <v>0</v>
      </c>
    </row>
    <row r="7" spans="1:15" s="7" customFormat="1" ht="16.2" x14ac:dyDescent="0.3">
      <c r="A7" s="14" t="s">
        <v>46</v>
      </c>
      <c r="B7" s="40"/>
      <c r="C7" s="15">
        <f>'[1]Total Applications'!$J$5</f>
        <v>0</v>
      </c>
      <c r="D7" s="15">
        <f>SUM('[1]Total Applications'!$C5:J$5)</f>
        <v>133</v>
      </c>
      <c r="E7" s="16">
        <f>'[1]Waiting Times 1st Cons'!$J$5</f>
        <v>0</v>
      </c>
      <c r="F7" s="16">
        <f>'[1]Number Waiting Priority Apps'!$J$5</f>
        <v>0</v>
      </c>
      <c r="G7" s="16">
        <f>'[1]Numbers Waiting 1st Cons'!$J$5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Held'!$C5:$J5)</f>
        <v>36</v>
      </c>
      <c r="K7" s="18">
        <f>'[1]Number of 2nd Cons Apps Held'!$J$5</f>
        <v>0</v>
      </c>
      <c r="L7" s="18">
        <f>SUM('[1]Number of Priority Apps Held'!$C5:$J5)</f>
        <v>14</v>
      </c>
      <c r="M7" s="19">
        <f>SUM('[1]District Court Family'!$C5:$J5)+SUM('[1]District Court Family Appeals'!$C5:$J5)</f>
        <v>50</v>
      </c>
      <c r="N7" s="19">
        <f>SUM('[1]CC Jud Sep &amp; Div'!$C5:$J5)</f>
        <v>0</v>
      </c>
      <c r="O7" s="102">
        <f>SUM([1]ADMCA!$C5:J$5)</f>
        <v>40</v>
      </c>
    </row>
    <row r="8" spans="1:15" s="7" customFormat="1" ht="16.2" x14ac:dyDescent="0.3">
      <c r="A8" s="14" t="s">
        <v>11</v>
      </c>
      <c r="B8" s="40"/>
      <c r="C8" s="15">
        <f>'[1]Total Applications'!$J$6</f>
        <v>0</v>
      </c>
      <c r="D8" s="15">
        <f>SUM('[1]Total Applications'!$C$6:J6)</f>
        <v>16</v>
      </c>
      <c r="E8" s="16">
        <f>'[1]Waiting Times 1st Cons'!$J$6</f>
        <v>0</v>
      </c>
      <c r="F8" s="16">
        <f>'[1]Number Waiting Priority Apps'!$J$6</f>
        <v>0</v>
      </c>
      <c r="G8" s="16">
        <f>'[1]Numbers Waiting 1st Cons'!$J$6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Held'!$C6:$J6)</f>
        <v>4</v>
      </c>
      <c r="K8" s="18">
        <f>'[1]Number of 2nd Cons Apps Held'!$J$6</f>
        <v>0</v>
      </c>
      <c r="L8" s="18">
        <f>SUM('[1]Number of Priority Apps Held'!$C6:$J6)</f>
        <v>1</v>
      </c>
      <c r="M8" s="19">
        <f>SUM('[1]District Court Family'!$C6:$J6)+SUM('[1]District Court Family Appeals'!$C6:$J6)</f>
        <v>2</v>
      </c>
      <c r="N8" s="19">
        <f>SUM('[1]CC Jud Sep &amp; Div'!$C6:$J6)</f>
        <v>0</v>
      </c>
      <c r="O8" s="102">
        <f>SUM([1]ADMCA!$C6:J$6)</f>
        <v>0</v>
      </c>
    </row>
    <row r="9" spans="1:15" s="7" customFormat="1" ht="16.2" x14ac:dyDescent="0.3">
      <c r="A9" s="14" t="s">
        <v>12</v>
      </c>
      <c r="B9" s="40"/>
      <c r="C9" s="15">
        <f>'[1]Total Applications'!$J$7</f>
        <v>0</v>
      </c>
      <c r="D9" s="15">
        <f>SUM('[1]Total Applications'!$C$7:J7)</f>
        <v>78</v>
      </c>
      <c r="E9" s="16">
        <f>'[1]Waiting Times 1st Cons'!$J$7</f>
        <v>0</v>
      </c>
      <c r="F9" s="16">
        <f>'[1]Number Waiting Priority Apps'!$J$7</f>
        <v>0</v>
      </c>
      <c r="G9" s="16">
        <f>'[1]Numbers Waiting 1st Cons'!$J$7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Held'!$C7:$J7)</f>
        <v>52</v>
      </c>
      <c r="K9" s="18">
        <f>'[1]Number of 2nd Cons Apps Held'!$J$7</f>
        <v>0</v>
      </c>
      <c r="L9" s="18">
        <f>SUM('[1]Number of Priority Apps Held'!$C7:$J7)</f>
        <v>17</v>
      </c>
      <c r="M9" s="19">
        <f>SUM('[1]District Court Family'!$C7:$J7)+SUM('[1]District Court Family Appeals'!$C7:$J7)</f>
        <v>18</v>
      </c>
      <c r="N9" s="19">
        <f>SUM('[1]CC Jud Sep &amp; Div'!$C7:$J7)</f>
        <v>0</v>
      </c>
      <c r="O9" s="102">
        <f>SUM([1]ADMCA!$C$7:J7)</f>
        <v>14</v>
      </c>
    </row>
    <row r="10" spans="1:15" s="7" customFormat="1" ht="16.2" x14ac:dyDescent="0.3">
      <c r="A10" s="14" t="s">
        <v>13</v>
      </c>
      <c r="B10" s="40"/>
      <c r="C10" s="15">
        <f>'[1]Total Applications'!$J$8</f>
        <v>0</v>
      </c>
      <c r="D10" s="15">
        <f>SUM('[1]Total Applications'!$C$8:J8)</f>
        <v>46</v>
      </c>
      <c r="E10" s="16">
        <f>'[1]Waiting Times 1st Cons'!$J$8</f>
        <v>0</v>
      </c>
      <c r="F10" s="16">
        <f>'[1]Number Waiting Priority Apps'!$J$8</f>
        <v>0</v>
      </c>
      <c r="G10" s="16">
        <f>'[1]Numbers Waiting 1st Cons'!$J$8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Held'!$C8:$J8)</f>
        <v>9</v>
      </c>
      <c r="K10" s="18">
        <f>'[1]Number of 2nd Cons Apps Held'!$J$8</f>
        <v>0</v>
      </c>
      <c r="L10" s="18">
        <f>SUM('[1]Number of Priority Apps Held'!$C8:$J8)</f>
        <v>2</v>
      </c>
      <c r="M10" s="19">
        <f>SUM('[1]District Court Family'!$C8:$J8)+SUM('[1]District Court Family Appeals'!$C8:$J8)</f>
        <v>20</v>
      </c>
      <c r="N10" s="19">
        <f>SUM('[1]CC Jud Sep &amp; Div'!$C8:$J8)</f>
        <v>0</v>
      </c>
      <c r="O10" s="102">
        <f>SUM([1]ADMCA!$C$8:J8)</f>
        <v>0</v>
      </c>
    </row>
    <row r="11" spans="1:15" s="7" customFormat="1" ht="16.2" x14ac:dyDescent="0.3">
      <c r="A11" s="14" t="s">
        <v>14</v>
      </c>
      <c r="B11" s="40"/>
      <c r="C11" s="15">
        <f>'[1]Total Applications'!$J$10</f>
        <v>0</v>
      </c>
      <c r="D11" s="15">
        <f>SUM('[1]Total Applications'!$C$10:J10)</f>
        <v>42</v>
      </c>
      <c r="E11" s="16">
        <f>'[1]Waiting Times 1st Cons'!$J$10</f>
        <v>0</v>
      </c>
      <c r="F11" s="16">
        <f>'[1]Number Waiting Priority Apps'!$J$10</f>
        <v>0</v>
      </c>
      <c r="G11" s="16">
        <f>'[1]Numbers Waiting 1st Cons'!$J$10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Held'!$C$10:$J10)</f>
        <v>26</v>
      </c>
      <c r="K11" s="18">
        <f>'[1]Number of 2nd Cons Apps Held'!$J$10</f>
        <v>0</v>
      </c>
      <c r="L11" s="18">
        <f>SUM('[1]Number of Priority Apps Held'!$C$10:$J10)</f>
        <v>7</v>
      </c>
      <c r="M11" s="19">
        <f>SUM('[1]District Court Family'!$C10:$J10)+SUM('[1]District Court Family Appeals'!$C10:$J10)</f>
        <v>15</v>
      </c>
      <c r="N11" s="19">
        <f>SUM('[1]CC Jud Sep &amp; Div'!$C10:$J10)</f>
        <v>0</v>
      </c>
      <c r="O11" s="102">
        <f>SUM([1]ADMCA!$C$10:J10)</f>
        <v>0</v>
      </c>
    </row>
    <row r="12" spans="1:15" s="7" customFormat="1" ht="16.2" x14ac:dyDescent="0.3">
      <c r="A12" s="14" t="s">
        <v>15</v>
      </c>
      <c r="B12" s="40"/>
      <c r="C12" s="15">
        <f>'[1]Total Applications'!$J$11</f>
        <v>0</v>
      </c>
      <c r="D12" s="15">
        <f>SUM('[1]Total Applications'!$C$11:J11)</f>
        <v>371</v>
      </c>
      <c r="E12" s="16">
        <f>'[1]Waiting Times 1st Cons'!$J$11</f>
        <v>0</v>
      </c>
      <c r="F12" s="16">
        <f>'[1]Number Waiting Priority Apps'!$J$11</f>
        <v>0</v>
      </c>
      <c r="G12" s="16">
        <f>'[1]Numbers Waiting 1st Cons'!$J$11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Held'!$C11:$J11)</f>
        <v>175</v>
      </c>
      <c r="K12" s="18">
        <f>'[1]Number of 2nd Cons Apps Held'!$J$11</f>
        <v>0</v>
      </c>
      <c r="L12" s="18">
        <f>SUM('[1]Number of Priority Apps Held'!$C11:$J11)</f>
        <v>129</v>
      </c>
      <c r="M12" s="19">
        <f>SUM('[1]District Court Family'!$C11:$J11)+SUM('[1]District Court Family Appeals'!$C11:$J11)</f>
        <v>58</v>
      </c>
      <c r="N12" s="19">
        <f>SUM('[1]CC Jud Sep &amp; Div'!$C11:$J11)</f>
        <v>0</v>
      </c>
      <c r="O12" s="102">
        <f>SUM([1]ADMCA!$C$11:J11)</f>
        <v>1</v>
      </c>
    </row>
    <row r="13" spans="1:15" s="7" customFormat="1" ht="16.2" x14ac:dyDescent="0.3">
      <c r="A13" s="14" t="s">
        <v>16</v>
      </c>
      <c r="B13" s="40"/>
      <c r="C13" s="15">
        <f>'[1]Total Applications'!$J$12</f>
        <v>0</v>
      </c>
      <c r="D13" s="15">
        <f>SUM('[1]Total Applications'!$C$12:J12)</f>
        <v>177</v>
      </c>
      <c r="E13" s="16">
        <f>'[1]Waiting Times 1st Cons'!$J$12</f>
        <v>0</v>
      </c>
      <c r="F13" s="16">
        <f>'[1]Number Waiting Priority Apps'!$J$12</f>
        <v>0</v>
      </c>
      <c r="G13" s="16">
        <f>'[1]Numbers Waiting 1st Cons'!$J$12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Held'!$C12:$J12)</f>
        <v>79</v>
      </c>
      <c r="K13" s="18">
        <f>'[1]Number of 2nd Cons Apps Held'!$J$12</f>
        <v>0</v>
      </c>
      <c r="L13" s="18">
        <f>SUM('[1]Number of Priority Apps Held'!$C12:$J12)</f>
        <v>48</v>
      </c>
      <c r="M13" s="19">
        <f>SUM('[1]District Court Family'!$C12:$J12)+SUM('[1]District Court Family Appeals'!$C12:$J12)</f>
        <v>66</v>
      </c>
      <c r="N13" s="19">
        <f>SUM('[1]CC Jud Sep &amp; Div'!$C12:$J12)</f>
        <v>0</v>
      </c>
      <c r="O13" s="102">
        <f>SUM([1]ADMCA!$C$12:J12)</f>
        <v>11</v>
      </c>
    </row>
    <row r="14" spans="1:15" s="7" customFormat="1" ht="16.2" x14ac:dyDescent="0.3">
      <c r="A14" s="14" t="s">
        <v>17</v>
      </c>
      <c r="B14" s="40"/>
      <c r="C14" s="15">
        <f>'[1]Total Applications'!$J$14</f>
        <v>0</v>
      </c>
      <c r="D14" s="15">
        <f>SUM('[1]Total Applications'!$C$14:J14)</f>
        <v>103</v>
      </c>
      <c r="E14" s="16">
        <f>'[1]Waiting Times 1st Cons'!$J$14</f>
        <v>0</v>
      </c>
      <c r="F14" s="16">
        <f>'[1]Number Waiting Priority Apps'!$J$14</f>
        <v>0</v>
      </c>
      <c r="G14" s="16">
        <f>'[1]Numbers Waiting 1st Cons'!$J$14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Held'!$C14:$J14)</f>
        <v>42</v>
      </c>
      <c r="K14" s="18">
        <f>'[1]Number of 2nd Cons Apps Held'!$J$14</f>
        <v>0</v>
      </c>
      <c r="L14" s="18">
        <f>SUM('[1]Number of Priority Apps Held'!$C14:$J14)</f>
        <v>17</v>
      </c>
      <c r="M14" s="19">
        <f>SUM('[1]District Court Family'!$C14:$J14)+SUM('[1]District Court Family Appeals'!$C14:$J14)</f>
        <v>42</v>
      </c>
      <c r="N14" s="19">
        <f>SUM('[1]CC Jud Sep &amp; Div'!$C14:$J14)</f>
        <v>0</v>
      </c>
      <c r="O14" s="102">
        <f>SUM([1]ADMCA!$C$14:J14)</f>
        <v>1</v>
      </c>
    </row>
    <row r="15" spans="1:15" s="7" customFormat="1" ht="16.2" x14ac:dyDescent="0.3">
      <c r="A15" s="14" t="s">
        <v>18</v>
      </c>
      <c r="B15" s="40"/>
      <c r="C15" s="15">
        <f>'[1]Total Applications'!$J$15</f>
        <v>0</v>
      </c>
      <c r="D15" s="15">
        <f>SUM('[1]Total Applications'!$C$15:J15)</f>
        <v>115</v>
      </c>
      <c r="E15" s="16">
        <f>'[1]Waiting Times 1st Cons'!$J$15</f>
        <v>0</v>
      </c>
      <c r="F15" s="16">
        <f>'[1]Number Waiting Priority Apps'!$J$15</f>
        <v>0</v>
      </c>
      <c r="G15" s="16">
        <f>'[1]Numbers Waiting 1st Cons'!$J$15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Held'!$C15:$J15)</f>
        <v>42</v>
      </c>
      <c r="K15" s="18">
        <f>'[1]Number of 2nd Cons Apps Held'!$J$15</f>
        <v>0</v>
      </c>
      <c r="L15" s="18">
        <f>SUM('[1]Number of Priority Apps Held'!$C15:$J15)</f>
        <v>11</v>
      </c>
      <c r="M15" s="19">
        <f>SUM('[1]District Court Family'!$C15:$J15)+SUM('[1]District Court Family Appeals'!$C15:$J15)</f>
        <v>41</v>
      </c>
      <c r="N15" s="19">
        <f>SUM('[1]CC Jud Sep &amp; Div'!$C15:$J15)</f>
        <v>0</v>
      </c>
      <c r="O15" s="102">
        <f>SUM([1]ADMCA!$C$15:J15)</f>
        <v>21</v>
      </c>
    </row>
    <row r="16" spans="1:15" s="7" customFormat="1" ht="16.2" x14ac:dyDescent="0.3">
      <c r="A16" s="14" t="s">
        <v>19</v>
      </c>
      <c r="B16" s="40"/>
      <c r="C16" s="15">
        <f>'[1]Total Applications'!$J$16</f>
        <v>0</v>
      </c>
      <c r="D16" s="15">
        <f>SUM('[1]Total Applications'!$C$16:J16)</f>
        <v>109</v>
      </c>
      <c r="E16" s="16">
        <f>'[1]Waiting Times 1st Cons'!$J$16</f>
        <v>0</v>
      </c>
      <c r="F16" s="16">
        <f>'[1]Number Waiting Priority Apps'!$J$16</f>
        <v>0</v>
      </c>
      <c r="G16" s="16">
        <f>'[1]Numbers Waiting 1st Cons'!$J$16</f>
        <v>0</v>
      </c>
      <c r="H16" s="17">
        <f>'[1]Waiting Times 2nd Cons'!$F16</f>
        <v>0</v>
      </c>
      <c r="I16" s="17">
        <f>'[1]Numbers Waiting 2nd Cons'!$F16</f>
        <v>0</v>
      </c>
      <c r="J16" s="18">
        <f>SUM('[1]Number of 1st Cons Apps Held'!$C16:$J16)</f>
        <v>56</v>
      </c>
      <c r="K16" s="18">
        <f>'[1]Number of 2nd Cons Apps Held'!$J$16</f>
        <v>0</v>
      </c>
      <c r="L16" s="18">
        <f>SUM('[1]Number of Priority Apps Held'!$C16:$J16)</f>
        <v>15</v>
      </c>
      <c r="M16" s="19">
        <f>SUM('[1]District Court Family'!$C16:$J16)+SUM('[1]District Court Family Appeals'!$C16:$J16)</f>
        <v>44</v>
      </c>
      <c r="N16" s="19">
        <f>SUM('[1]CC Jud Sep &amp; Div'!$C16:$J16)</f>
        <v>0</v>
      </c>
      <c r="O16" s="102">
        <f>SUM([1]ADMCA!$C$16:J16)</f>
        <v>1</v>
      </c>
    </row>
    <row r="17" spans="1:15" s="7" customFormat="1" ht="16.5" customHeight="1" x14ac:dyDescent="0.3">
      <c r="A17" s="14" t="s">
        <v>20</v>
      </c>
      <c r="B17" s="40"/>
      <c r="C17" s="15">
        <f>'[1]Total Applications'!$J$17</f>
        <v>0</v>
      </c>
      <c r="D17" s="15">
        <f>SUM('[1]Total Applications'!$C$17:J17)</f>
        <v>283</v>
      </c>
      <c r="E17" s="16">
        <f>'[1]Waiting Times 1st Cons'!$J$17</f>
        <v>0</v>
      </c>
      <c r="F17" s="16">
        <f>'[1]Number Waiting Priority Apps'!$J$17</f>
        <v>0</v>
      </c>
      <c r="G17" s="16">
        <f>'[1]Numbers Waiting 1st Cons'!$J$17</f>
        <v>0</v>
      </c>
      <c r="H17" s="17">
        <f>'[1]Waiting Times 2nd Cons'!$F17</f>
        <v>0</v>
      </c>
      <c r="I17" s="17">
        <f>'[1]Numbers Waiting 2nd Cons'!$F17</f>
        <v>0</v>
      </c>
      <c r="J17" s="18">
        <f>SUM('[1]Number of 1st Cons Apps Held'!$C17:$J17)</f>
        <v>279</v>
      </c>
      <c r="K17" s="18">
        <f>'[1]Number of 2nd Cons Apps Held'!$J$17</f>
        <v>0</v>
      </c>
      <c r="L17" s="18">
        <f>SUM('[1]Number of Priority Apps Held'!$C17:$J17)</f>
        <v>268</v>
      </c>
      <c r="M17" s="19">
        <f>SUM('[1]District Court Family'!$C17:$J17)+SUM('[1]District Court Family Appeals'!$C17:$J17)</f>
        <v>17</v>
      </c>
      <c r="N17" s="19">
        <f>SUM('[1]CC Jud Sep &amp; Div'!$C17:$J17)</f>
        <v>0</v>
      </c>
      <c r="O17" s="131">
        <f>SUM([1]ADMCA!$C$17:J17)</f>
        <v>0</v>
      </c>
    </row>
    <row r="18" spans="1:15" s="7" customFormat="1" ht="16.2" x14ac:dyDescent="0.3">
      <c r="A18" s="14" t="s">
        <v>21</v>
      </c>
      <c r="B18" s="40"/>
      <c r="C18" s="15">
        <f>'[1]Total Applications'!$J$18</f>
        <v>0</v>
      </c>
      <c r="D18" s="15">
        <f>SUM('[1]Total Applications'!$C$18:J18)</f>
        <v>88</v>
      </c>
      <c r="E18" s="16">
        <f>'[1]Waiting Times 1st Cons'!$J$18</f>
        <v>0</v>
      </c>
      <c r="F18" s="16">
        <f>'[1]Number Waiting Priority Apps'!$J$18</f>
        <v>0</v>
      </c>
      <c r="G18" s="16">
        <f>'[1]Numbers Waiting 1st Cons'!$J$18</f>
        <v>0</v>
      </c>
      <c r="H18" s="17">
        <f>'[1]Waiting Times 2nd Cons'!$F18</f>
        <v>0</v>
      </c>
      <c r="I18" s="17">
        <f>'[1]Numbers Waiting 2nd Cons'!$F18</f>
        <v>0</v>
      </c>
      <c r="J18" s="18">
        <f>SUM('[1]Number of 1st Cons Apps Held'!$C18:$J18)</f>
        <v>57</v>
      </c>
      <c r="K18" s="18">
        <f>'[1]Number of 2nd Cons Apps Held'!$J$18</f>
        <v>0</v>
      </c>
      <c r="L18" s="18">
        <f>SUM('[1]Number of Priority Apps Held'!$C18:$J18)</f>
        <v>7</v>
      </c>
      <c r="M18" s="19">
        <f>SUM('[1]District Court Family'!$C18:$J18)+SUM('[1]District Court Family Appeals'!$C18:$J18)</f>
        <v>17</v>
      </c>
      <c r="N18" s="19">
        <f>SUM('[1]CC Jud Sep &amp; Div'!$C18:$J18)</f>
        <v>1</v>
      </c>
      <c r="O18" s="104">
        <f>SUM([1]ADMCA!$C$18:J18)</f>
        <v>0</v>
      </c>
    </row>
    <row r="19" spans="1:15" s="7" customFormat="1" ht="16.2" x14ac:dyDescent="0.3">
      <c r="A19" s="14" t="s">
        <v>22</v>
      </c>
      <c r="B19" s="40"/>
      <c r="C19" s="15">
        <f>'[1]Total Applications'!$J$19+'[1]Total Applications'!$J$20</f>
        <v>0</v>
      </c>
      <c r="D19" s="15">
        <f>SUM('[1]Total Applications'!$C$19:J20)</f>
        <v>138</v>
      </c>
      <c r="E19" s="16">
        <f>MAX('[1]Waiting Times 1st Cons'!$J$19:$J$20)</f>
        <v>0</v>
      </c>
      <c r="F19" s="16">
        <f>'[1]Number Waiting Priority Apps'!$J$19+'[1]Number Waiting Priority Apps'!$J$20</f>
        <v>0</v>
      </c>
      <c r="G19" s="16">
        <f>'[1]Numbers Waiting 1st Cons'!$J$19+'[1]Numbers Waiting 1st Cons'!$J$20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Held'!$C$19:$J20)</f>
        <v>41</v>
      </c>
      <c r="K19" s="18">
        <f>'[1]Number of 2nd Cons Apps Held'!$J$20+'[1]Number of 2nd Cons Apps Held'!$J$21</f>
        <v>0</v>
      </c>
      <c r="L19" s="18">
        <f>SUM('[1]Number of Priority Apps Held'!$C$19:$J20)</f>
        <v>16</v>
      </c>
      <c r="M19" s="19">
        <f>SUM('[1]District Court Family'!$C$19:$J20)+SUM('[1]District Court Family Appeals'!$C$19:$J20)</f>
        <v>63</v>
      </c>
      <c r="N19" s="19">
        <f>SUM('[1]CC Jud Sep &amp; Div'!$C$19:$J20)</f>
        <v>0</v>
      </c>
      <c r="O19" s="131">
        <f>SUM([1]ADMCA!$C$19:J20)</f>
        <v>15</v>
      </c>
    </row>
    <row r="20" spans="1:15" s="7" customFormat="1" ht="16.2" x14ac:dyDescent="0.3">
      <c r="A20" s="14" t="s">
        <v>23</v>
      </c>
      <c r="B20" s="47"/>
      <c r="C20" s="15">
        <f>'[1]Total Applications'!$J$21</f>
        <v>0</v>
      </c>
      <c r="D20" s="15">
        <f>SUM('[1]Total Applications'!$C$21:J21)</f>
        <v>146</v>
      </c>
      <c r="E20" s="16">
        <f>'[1]Waiting Times 1st Cons'!$J$21</f>
        <v>0</v>
      </c>
      <c r="F20" s="16">
        <f>'[1]Number Waiting Priority Apps'!$J$21</f>
        <v>0</v>
      </c>
      <c r="G20" s="16">
        <f>'[1]Numbers Waiting 1st Cons'!$J$21</f>
        <v>0</v>
      </c>
      <c r="H20" s="17">
        <f>'[1]Waiting Times 2nd Cons'!$F21</f>
        <v>0</v>
      </c>
      <c r="I20" s="17">
        <f>'[1]Numbers Waiting 2nd Cons'!$F21</f>
        <v>0</v>
      </c>
      <c r="J20" s="18">
        <f>SUM('[1]Number of 1st Cons Apps Held'!$C21:$J21)</f>
        <v>46</v>
      </c>
      <c r="K20" s="18">
        <f>'[1]Number of 2nd Cons Apps Held'!$J$21</f>
        <v>0</v>
      </c>
      <c r="L20" s="18">
        <f>SUM('[1]Number of Priority Apps Held'!$C21:$J21)</f>
        <v>13</v>
      </c>
      <c r="M20" s="19">
        <f>SUM('[1]District Court Family'!$C21:$J21)+SUM('[1]District Court Family Appeals'!$C21:$J21)</f>
        <v>42</v>
      </c>
      <c r="N20" s="19">
        <f>SUM('[1]CC Jud Sep &amp; Div'!$C21:$J21)</f>
        <v>2</v>
      </c>
      <c r="O20" s="131">
        <f>SUM([1]ADMCA!$C$21:J21)</f>
        <v>13</v>
      </c>
    </row>
    <row r="21" spans="1:15" s="7" customFormat="1" ht="16.2" x14ac:dyDescent="0.3">
      <c r="A21" s="14" t="s">
        <v>24</v>
      </c>
      <c r="B21" s="47"/>
      <c r="C21" s="15">
        <f>'[1]Total Applications'!$J$22</f>
        <v>0</v>
      </c>
      <c r="D21" s="15">
        <f>SUM('[1]Total Applications'!$C$22:J22)</f>
        <v>252</v>
      </c>
      <c r="E21" s="16">
        <f>'[1]Waiting Times 1st Cons'!$J$22</f>
        <v>0</v>
      </c>
      <c r="F21" s="16">
        <f>'[1]Number Waiting Priority Apps'!$J$22</f>
        <v>0</v>
      </c>
      <c r="G21" s="16">
        <f>'[1]Numbers Waiting 1st Cons'!$J$22</f>
        <v>0</v>
      </c>
      <c r="H21" s="17">
        <f>'[1]Waiting Times 2nd Cons'!$F22</f>
        <v>0</v>
      </c>
      <c r="I21" s="17">
        <f>'[1]Numbers Waiting 2nd Cons'!$F22</f>
        <v>0</v>
      </c>
      <c r="J21" s="18">
        <f>SUM('[1]Number of 1st Cons Apps Held'!$C22:$J22)</f>
        <v>72</v>
      </c>
      <c r="K21" s="18">
        <f>'[1]Number of 2nd Cons Apps Held'!$J$22</f>
        <v>0</v>
      </c>
      <c r="L21" s="18">
        <f>SUM('[1]Number of Priority Apps Held'!$C22:$J22)</f>
        <v>24</v>
      </c>
      <c r="M21" s="19">
        <f>SUM('[1]District Court Family'!$C22:$J22)+SUM('[1]District Court Family Appeals'!$C22:$J22)</f>
        <v>124</v>
      </c>
      <c r="N21" s="19">
        <f>SUM('[1]CC Jud Sep &amp; Div'!$C22:$J22)</f>
        <v>3</v>
      </c>
      <c r="O21" s="131">
        <f>SUM([1]ADMCA!$C$22:J22)</f>
        <v>24</v>
      </c>
    </row>
    <row r="22" spans="1:15" s="7" customFormat="1" ht="16.2" x14ac:dyDescent="0.3">
      <c r="A22" s="14" t="s">
        <v>25</v>
      </c>
      <c r="B22" s="47"/>
      <c r="C22" s="15">
        <f>'[1]Total Applications'!$J$23</f>
        <v>0</v>
      </c>
      <c r="D22" s="15">
        <f>SUM('[1]Total Applications'!$C$23:J23)</f>
        <v>119</v>
      </c>
      <c r="E22" s="16">
        <f>'[1]Waiting Times 1st Cons'!$J$23</f>
        <v>0</v>
      </c>
      <c r="F22" s="16">
        <f>'[1]Number Waiting Priority Apps'!$J$23</f>
        <v>0</v>
      </c>
      <c r="G22" s="16">
        <f>'[1]Numbers Waiting 1st Cons'!$J$23</f>
        <v>0</v>
      </c>
      <c r="H22" s="17">
        <f>'[1]Waiting Times 2nd Cons'!$F23</f>
        <v>0</v>
      </c>
      <c r="I22" s="17">
        <f>'[1]Numbers Waiting 2nd Cons'!$F23</f>
        <v>0</v>
      </c>
      <c r="J22" s="18">
        <f>SUM('[1]Number of 1st Cons Apps Held'!$C23:$J23)</f>
        <v>33</v>
      </c>
      <c r="K22" s="18">
        <f>'[1]Number of 2nd Cons Apps Held'!$J$23</f>
        <v>0</v>
      </c>
      <c r="L22" s="18">
        <f>SUM('[1]Number of Priority Apps Held'!$C23:$J23)</f>
        <v>17</v>
      </c>
      <c r="M22" s="19">
        <f>SUM('[1]District Court Family'!$C23:$J23)+SUM('[1]District Court Family Appeals'!$C23:$J23)</f>
        <v>65</v>
      </c>
      <c r="N22" s="19">
        <f>SUM('[1]CC Jud Sep &amp; Div'!$C23:$J23)</f>
        <v>0</v>
      </c>
      <c r="O22" s="131">
        <f>SUM([1]ADMCA!$C$23:J23)</f>
        <v>0</v>
      </c>
    </row>
    <row r="23" spans="1:15" s="7" customFormat="1" ht="30" x14ac:dyDescent="0.3">
      <c r="A23" s="14" t="s">
        <v>60</v>
      </c>
      <c r="B23" s="47"/>
      <c r="C23" s="82">
        <f>'[1]Total Applications'!$J$24</f>
        <v>0</v>
      </c>
      <c r="D23" s="82">
        <f>SUM('[1]Total Applications'!$C$24:J24)</f>
        <v>157</v>
      </c>
      <c r="E23" s="83">
        <f>'[1]Waiting Times 1st Cons'!$J$24</f>
        <v>0</v>
      </c>
      <c r="F23" s="83">
        <f>'[1]Number Waiting Priority Apps'!$J$24</f>
        <v>0</v>
      </c>
      <c r="G23" s="83">
        <f>'[1]Numbers Waiting 1st Cons'!$J$24</f>
        <v>0</v>
      </c>
      <c r="H23" s="89"/>
      <c r="I23" s="89"/>
      <c r="J23" s="86">
        <f>SUM('[1]Number of 1st Cons Apps Held'!$C24:$J24)</f>
        <v>41</v>
      </c>
      <c r="K23" s="86">
        <f>'[1]Number of 2nd Cons Apps Held'!$J$25</f>
        <v>0</v>
      </c>
      <c r="L23" s="86">
        <f>SUM('[1]Number of Priority Apps Held'!$C24:$J24)</f>
        <v>39</v>
      </c>
      <c r="M23" s="88">
        <f>SUM('[1]District Court Family'!$C24:$J24)+SUM('[1]District Court Family Appeals'!$C24:$J24)</f>
        <v>1</v>
      </c>
      <c r="N23" s="88">
        <f>SUM('[1]CC Jud Sep &amp; Div'!$C24:$J24)</f>
        <v>0</v>
      </c>
      <c r="O23" s="107">
        <f>SUM([1]ADMCA!$C$24:J24)</f>
        <v>89</v>
      </c>
    </row>
    <row r="24" spans="1:15" s="7" customFormat="1" ht="16.2" x14ac:dyDescent="0.3">
      <c r="A24" s="14" t="s">
        <v>26</v>
      </c>
      <c r="B24" s="40"/>
      <c r="C24" s="15">
        <f>'[1]Total Applications'!$J$25+'[1]Total Applications'!$J$26</f>
        <v>0</v>
      </c>
      <c r="D24" s="15">
        <f>SUM('[1]Total Applications'!$C$25:J26)</f>
        <v>74</v>
      </c>
      <c r="E24" s="16">
        <f>MAX('[1]Waiting Times 1st Cons'!$J$25:$J$26)</f>
        <v>0</v>
      </c>
      <c r="F24" s="16">
        <f>'[1]Number Waiting Priority Apps'!$J$25+'[1]Number Waiting Priority Apps'!$J$26</f>
        <v>0</v>
      </c>
      <c r="G24" s="16">
        <f>'[1]Numbers Waiting 1st Cons'!$J$25+'[1]Numbers Waiting 1st Cons'!$J$26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Held'!$C$25:$J26)</f>
        <v>18</v>
      </c>
      <c r="K24" s="18">
        <f>'[1]Number of 2nd Cons Apps Held'!$J$26+'[1]Number of 2nd Cons Apps Held'!$J$27</f>
        <v>0</v>
      </c>
      <c r="L24" s="18">
        <f>SUM('[1]Number of Priority Apps Held'!$C$25:$J26)</f>
        <v>7</v>
      </c>
      <c r="M24" s="19">
        <f>SUM('[1]District Court Family Appeals'!$C$25:$J26)+SUM('[1]District Court Family'!$C$25:$J26)</f>
        <v>41</v>
      </c>
      <c r="N24" s="19">
        <f>SUM('[1]CC Jud Sep &amp; Div'!$C$25:$J26)</f>
        <v>0</v>
      </c>
      <c r="O24" s="131">
        <f>SUM([1]ADMCA!$C$25:J26)</f>
        <v>0</v>
      </c>
    </row>
    <row r="25" spans="1:15" s="7" customFormat="1" ht="16.2" x14ac:dyDescent="0.3">
      <c r="A25" s="14" t="s">
        <v>27</v>
      </c>
      <c r="B25" s="47"/>
      <c r="C25" s="15">
        <f>'[1]Total Applications'!$J$28</f>
        <v>0</v>
      </c>
      <c r="D25" s="15">
        <f>SUM('[1]Total Applications'!$C$28:J28)</f>
        <v>147</v>
      </c>
      <c r="E25" s="16">
        <f>'[1]Waiting Times 1st Cons'!$J$28</f>
        <v>0</v>
      </c>
      <c r="F25" s="16">
        <f>'[1]Number Waiting Priority Apps'!$J$28</f>
        <v>0</v>
      </c>
      <c r="G25" s="16">
        <f>'[1]Numbers Waiting 1st Cons'!$J$28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Held'!$C28:$J28)</f>
        <v>38</v>
      </c>
      <c r="K25" s="18">
        <f>'[1]Number of 2nd Cons Apps Held'!$J$28</f>
        <v>0</v>
      </c>
      <c r="L25" s="18">
        <f>SUM('[1]Number of Priority Apps Held'!$C28:$J28)</f>
        <v>6</v>
      </c>
      <c r="M25" s="19">
        <f>SUM('[1]District Court Family'!$C28:$J28)+SUM('[1]District Court Family Appeals'!$C28:$J28)</f>
        <v>76</v>
      </c>
      <c r="N25" s="19">
        <f>SUM('[1]CC Jud Sep &amp; Div'!$C28:$J28)</f>
        <v>0</v>
      </c>
      <c r="O25" s="131">
        <f>SUM([1]ADMCA!$C$28:J28)</f>
        <v>0</v>
      </c>
    </row>
    <row r="26" spans="1:15" s="7" customFormat="1" ht="16.2" x14ac:dyDescent="0.3">
      <c r="A26" s="14" t="s">
        <v>28</v>
      </c>
      <c r="B26" s="47"/>
      <c r="C26" s="15">
        <f>'[1]Total Applications'!$J$29</f>
        <v>0</v>
      </c>
      <c r="D26" s="15">
        <f>SUM('[1]Total Applications'!$C$29:J29)</f>
        <v>108</v>
      </c>
      <c r="E26" s="16">
        <f>'[1]Waiting Times 1st Cons'!$J$29</f>
        <v>0</v>
      </c>
      <c r="F26" s="16">
        <f>'[1]Number Waiting Priority Apps'!$J$29</f>
        <v>0</v>
      </c>
      <c r="G26" s="16">
        <f>'[1]Numbers Waiting 1st Cons'!$J$29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Held'!$C29:$J29)</f>
        <v>43</v>
      </c>
      <c r="K26" s="18">
        <f>'[1]Number of 2nd Cons Apps Held'!$J$29</f>
        <v>0</v>
      </c>
      <c r="L26" s="18">
        <f>SUM('[1]Number of Priority Apps Held'!$C29:$J29)</f>
        <v>10</v>
      </c>
      <c r="M26" s="19">
        <f>SUM('[1]District Court Family'!$C29:$J29)+SUM('[1]District Court Family Appeals'!$C29:$J29)</f>
        <v>43</v>
      </c>
      <c r="N26" s="19">
        <f>SUM('[1]CC Jud Sep &amp; Div'!$C29:$J29)</f>
        <v>0</v>
      </c>
      <c r="O26" s="104">
        <f>SUM([1]ADMCA!$C$29:J29)</f>
        <v>2</v>
      </c>
    </row>
    <row r="27" spans="1:15" s="7" customFormat="1" ht="16.2" x14ac:dyDescent="0.3">
      <c r="A27" s="14" t="s">
        <v>29</v>
      </c>
      <c r="B27" s="47"/>
      <c r="C27" s="15">
        <f>'[1]Total Applications'!$J$30</f>
        <v>0</v>
      </c>
      <c r="D27" s="15">
        <f>SUM('[1]Total Applications'!$C$30:J30)</f>
        <v>64</v>
      </c>
      <c r="E27" s="16">
        <f>'[1]Waiting Times 1st Cons'!$J$30</f>
        <v>0</v>
      </c>
      <c r="F27" s="16">
        <f>'[1]Number Waiting Priority Apps'!$J$30</f>
        <v>0</v>
      </c>
      <c r="G27" s="16">
        <f>'[1]Numbers Waiting 1st Cons'!$J$30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Held'!$C30:$J30)</f>
        <v>16</v>
      </c>
      <c r="K27" s="18">
        <f>'[1]Number of 2nd Cons Apps Held'!$J$30</f>
        <v>0</v>
      </c>
      <c r="L27" s="18">
        <f>SUM('[1]Number of Priority Apps Held'!$C30:$J30)</f>
        <v>0</v>
      </c>
      <c r="M27" s="19">
        <f>SUM('[1]District Court Family'!$C30:$J30)+SUM('[1]District Court Family Appeals'!$C30:$J30)</f>
        <v>38</v>
      </c>
      <c r="N27" s="19">
        <f>SUM('[1]CC Jud Sep &amp; Div'!$C30:$J30)</f>
        <v>0</v>
      </c>
      <c r="O27" s="131">
        <f>SUM([1]ADMCA!$C$30:J30)</f>
        <v>9</v>
      </c>
    </row>
    <row r="28" spans="1:15" s="7" customFormat="1" ht="16.2" x14ac:dyDescent="0.3">
      <c r="A28" s="14" t="s">
        <v>30</v>
      </c>
      <c r="B28" s="47"/>
      <c r="C28" s="15">
        <f>'[1]Total Applications'!$J$31</f>
        <v>0</v>
      </c>
      <c r="D28" s="15">
        <f>SUM('[1]Total Applications'!$C$31:J31)</f>
        <v>71</v>
      </c>
      <c r="E28" s="16">
        <f>'[1]Waiting Times 1st Cons'!$J$31</f>
        <v>0</v>
      </c>
      <c r="F28" s="16">
        <f>'[1]Number Waiting Priority Apps'!$J$31</f>
        <v>0</v>
      </c>
      <c r="G28" s="16">
        <f>'[1]Numbers Waiting 1st Cons'!$J$31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Held'!$C31:$J31)</f>
        <v>15</v>
      </c>
      <c r="K28" s="18">
        <f>'[1]Number of 2nd Cons Apps Held'!$J$31</f>
        <v>0</v>
      </c>
      <c r="L28" s="18">
        <f>SUM('[1]Number of Priority Apps Held'!$C31:$J31)</f>
        <v>7</v>
      </c>
      <c r="M28" s="19">
        <f>SUM('[1]District Court Family'!$C31:$J31)+SUM('[1]District Court Family Appeals'!$C31:$J31)</f>
        <v>33</v>
      </c>
      <c r="N28" s="19">
        <f>SUM('[1]CC Jud Sep &amp; Div'!$C31:$J31)</f>
        <v>2</v>
      </c>
      <c r="O28" s="132">
        <f>SUM([1]ADMCA!$C$31:J31)</f>
        <v>4</v>
      </c>
    </row>
    <row r="29" spans="1:15" s="7" customFormat="1" ht="16.2" x14ac:dyDescent="0.3">
      <c r="A29" s="14" t="s">
        <v>31</v>
      </c>
      <c r="B29" s="47"/>
      <c r="C29" s="15">
        <f>'[1]Total Applications'!$J$32</f>
        <v>0</v>
      </c>
      <c r="D29" s="15">
        <f>SUM('[1]Total Applications'!$C$32:J32)</f>
        <v>65</v>
      </c>
      <c r="E29" s="16">
        <f>'[1]Waiting Times 1st Cons'!$J$32</f>
        <v>0</v>
      </c>
      <c r="F29" s="16">
        <f>'[1]Number Waiting Priority Apps'!$J$32</f>
        <v>0</v>
      </c>
      <c r="G29" s="16">
        <f>'[1]Numbers Waiting 1st Cons'!$J$32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Held'!$C32:$J32)</f>
        <v>46</v>
      </c>
      <c r="K29" s="18">
        <f>'[1]Number of 2nd Cons Apps Held'!$J$32</f>
        <v>0</v>
      </c>
      <c r="L29" s="18">
        <f>SUM('[1]Number of Priority Apps Held'!$C32:$J32)</f>
        <v>23</v>
      </c>
      <c r="M29" s="19">
        <f>SUM('[1]District Court Family'!$C32:$J32)+SUM('[1]District Court Family Appeals'!$C32:$J32)</f>
        <v>10</v>
      </c>
      <c r="N29" s="19">
        <f>SUM('[1]CC Jud Sep &amp; Div'!$C32:$J32)</f>
        <v>8</v>
      </c>
      <c r="O29" s="132">
        <f>SUM([1]ADMCA!$C$32:J32)</f>
        <v>0</v>
      </c>
    </row>
    <row r="30" spans="1:15" s="7" customFormat="1" ht="16.2" x14ac:dyDescent="0.3">
      <c r="A30" s="14" t="s">
        <v>32</v>
      </c>
      <c r="B30" s="47"/>
      <c r="C30" s="15">
        <f>'[1]Total Applications'!$J$33+'[1]Total Applications'!$J$34</f>
        <v>0</v>
      </c>
      <c r="D30" s="15">
        <f>SUM('[1]Total Applications'!$C$33:J34)</f>
        <v>2080</v>
      </c>
      <c r="E30" s="16">
        <f>'[1]Waiting Times 1st Cons'!$J$33</f>
        <v>0</v>
      </c>
      <c r="F30" s="16">
        <f>'[1]Number Waiting Priority Apps'!$J$33</f>
        <v>0</v>
      </c>
      <c r="G30" s="16">
        <f>'[1]Numbers Waiting 1st Cons'!$J$33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Held'!$C33:J34)</f>
        <v>213</v>
      </c>
      <c r="K30" s="18">
        <f>'[1]Number of 2nd Cons Apps Held'!$J$34+'[1]Number of 2nd Cons Apps Held'!$J$35</f>
        <v>0</v>
      </c>
      <c r="L30" s="18">
        <f>SUM('[1]Number of Priority Apps Held'!$C33:$J34)</f>
        <v>184</v>
      </c>
      <c r="M30" s="19">
        <f>SUM('[1]District Court Family Appeals'!$C$33:$J34)+SUM('[1]District Court Family'!$C33:$J34)</f>
        <v>20</v>
      </c>
      <c r="N30" s="19">
        <f>SUM('[1]CC Jud Sep &amp; Div'!$C33:$J34)</f>
        <v>0</v>
      </c>
      <c r="O30" s="104">
        <f>SUM([1]ADMCA!$C$33:J34)</f>
        <v>4</v>
      </c>
    </row>
    <row r="31" spans="1:15" s="7" customFormat="1" ht="16.2" x14ac:dyDescent="0.3">
      <c r="A31" s="14" t="s">
        <v>33</v>
      </c>
      <c r="B31" s="47"/>
      <c r="C31" s="15">
        <f>'[1]Total Applications'!$J$35</f>
        <v>0</v>
      </c>
      <c r="D31" s="15">
        <f>SUM('[1]Total Applications'!$C$35:J35)</f>
        <v>55</v>
      </c>
      <c r="E31" s="16">
        <f>'[1]Waiting Times 1st Cons'!$J$35</f>
        <v>0</v>
      </c>
      <c r="F31" s="16">
        <f>'[1]Number Waiting Priority Apps'!$J$35</f>
        <v>0</v>
      </c>
      <c r="G31" s="16">
        <f>'[1]Numbers Waiting 1st Cons'!$J$35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Held'!$C35:$J35)</f>
        <v>24</v>
      </c>
      <c r="K31" s="18">
        <f>'[1]Number of 2nd Cons Apps Held'!$J$35</f>
        <v>0</v>
      </c>
      <c r="L31" s="18">
        <f>SUM('[1]Number of Priority Apps Held'!$C35:$J35)</f>
        <v>5</v>
      </c>
      <c r="M31" s="19">
        <f>SUM('[1]District Court Family'!$C35:$J35)+SUM('[1]District Court Family Appeals'!$C35:$J35)</f>
        <v>11</v>
      </c>
      <c r="N31" s="19">
        <f>SUM('[1]CC Jud Sep &amp; Div'!$C35:$J35)</f>
        <v>21</v>
      </c>
      <c r="O31" s="131">
        <f>SUM([1]ADMCA!$C$35:J35)</f>
        <v>3</v>
      </c>
    </row>
    <row r="32" spans="1:15" s="7" customFormat="1" ht="16.2" x14ac:dyDescent="0.3">
      <c r="A32" s="14" t="s">
        <v>34</v>
      </c>
      <c r="B32" s="47"/>
      <c r="C32" s="15">
        <f>'[1]Total Applications'!$J$36</f>
        <v>0</v>
      </c>
      <c r="D32" s="15">
        <f>SUM('[1]Total Applications'!$C$36:J36)</f>
        <v>179</v>
      </c>
      <c r="E32" s="16">
        <f>'[1]Waiting Times 1st Cons'!$J$36</f>
        <v>0</v>
      </c>
      <c r="F32" s="16">
        <f>'[1]Number Waiting Priority Apps'!$J$36</f>
        <v>0</v>
      </c>
      <c r="G32" s="16">
        <f>'[1]Numbers Waiting 1st Cons'!$J$36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Held'!$C36:$J36)</f>
        <v>60</v>
      </c>
      <c r="K32" s="18">
        <f>'[1]Number of 2nd Cons Apps Held'!$J$36</f>
        <v>0</v>
      </c>
      <c r="L32" s="18">
        <f>SUM('[1]Number of Priority Apps Held'!$C36:$J36)</f>
        <v>23</v>
      </c>
      <c r="M32" s="19">
        <f>SUM('[1]District Court Family'!$C36:$J36)+SUM('[1]District Court Family Appeals'!$C36:$J36)</f>
        <v>78</v>
      </c>
      <c r="N32" s="19">
        <f>SUM('[1]CC Jud Sep &amp; Div'!$C36:$J36)</f>
        <v>0</v>
      </c>
      <c r="O32" s="132">
        <f>SUM([1]ADMCA!$C$36:J36)</f>
        <v>0</v>
      </c>
    </row>
    <row r="33" spans="1:15" s="7" customFormat="1" ht="16.2" x14ac:dyDescent="0.3">
      <c r="A33" s="14" t="s">
        <v>35</v>
      </c>
      <c r="B33" s="47"/>
      <c r="C33" s="15">
        <f>'[1]Total Applications'!$J$37</f>
        <v>0</v>
      </c>
      <c r="D33" s="15">
        <f>SUM('[1]Total Applications'!$C$37:J37)</f>
        <v>52</v>
      </c>
      <c r="E33" s="16">
        <f>'[1]Waiting Times 1st Cons'!$J$37</f>
        <v>0</v>
      </c>
      <c r="F33" s="16">
        <f>'[1]Number Waiting Priority Apps'!$J$37</f>
        <v>0</v>
      </c>
      <c r="G33" s="16">
        <f>'[1]Numbers Waiting 1st Cons'!$J$37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Held'!$C37:$J37)</f>
        <v>17</v>
      </c>
      <c r="K33" s="18">
        <f>'[1]Number of 2nd Cons Apps Held'!$J$37</f>
        <v>0</v>
      </c>
      <c r="L33" s="18">
        <f>SUM('[1]Number of Priority Apps Held'!$C37:$J37)</f>
        <v>1</v>
      </c>
      <c r="M33" s="19">
        <f>SUM('[1]District Court Family'!$C37:$J37)+SUM('[1]District Court Family Appeals'!$C37:$J37)</f>
        <v>28</v>
      </c>
      <c r="N33" s="19">
        <f>SUM('[1]CC Jud Sep &amp; Div'!$C37:$J37)</f>
        <v>0</v>
      </c>
      <c r="O33" s="132">
        <f>SUM([1]ADMCA!$C37:J$37)</f>
        <v>0</v>
      </c>
    </row>
    <row r="34" spans="1:15" s="7" customFormat="1" ht="16.2" x14ac:dyDescent="0.3">
      <c r="A34" s="14" t="s">
        <v>36</v>
      </c>
      <c r="B34" s="47"/>
      <c r="C34" s="15">
        <f>'[1]Total Applications'!$J$38</f>
        <v>0</v>
      </c>
      <c r="D34" s="15">
        <f>SUM('[1]Total Applications'!$C$38:J38)</f>
        <v>122</v>
      </c>
      <c r="E34" s="16">
        <f>'[1]Waiting Times 1st Cons'!$J$38</f>
        <v>0</v>
      </c>
      <c r="F34" s="16">
        <f>'[1]Number Waiting Priority Apps'!$J$38</f>
        <v>0</v>
      </c>
      <c r="G34" s="16">
        <f>'[1]Numbers Waiting 1st Cons'!$J$38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Held'!$C38:$J38)</f>
        <v>28</v>
      </c>
      <c r="K34" s="18">
        <f>'[1]Number of 2nd Cons Apps Held'!$J$38</f>
        <v>0</v>
      </c>
      <c r="L34" s="18">
        <f>SUM('[1]Number of Priority Apps Held'!$C38:$J38)</f>
        <v>8</v>
      </c>
      <c r="M34" s="19">
        <f>SUM('[1]District Court Family'!$C38:$J38)+SUM('[1]District Court Family Appeals'!$C38:$J38)</f>
        <v>53</v>
      </c>
      <c r="N34" s="19">
        <f>SUM('[1]CC Jud Sep &amp; Div'!$C38:$J38)</f>
        <v>4</v>
      </c>
      <c r="O34" s="104">
        <f>SUM([1]ADMCA!$C$38:J38)</f>
        <v>5</v>
      </c>
    </row>
    <row r="35" spans="1:15" s="7" customFormat="1" ht="16.2" x14ac:dyDescent="0.3">
      <c r="A35" s="14" t="s">
        <v>37</v>
      </c>
      <c r="B35" s="47"/>
      <c r="C35" s="15">
        <f>'[1]Total Applications'!$J$39</f>
        <v>0</v>
      </c>
      <c r="D35" s="15">
        <f>SUM('[1]Total Applications'!$C$39:J39)</f>
        <v>121</v>
      </c>
      <c r="E35" s="16">
        <f>'[1]Waiting Times 1st Cons'!$J$39</f>
        <v>0</v>
      </c>
      <c r="F35" s="16">
        <f>'[1]Number Waiting Priority Apps'!$J$39</f>
        <v>0</v>
      </c>
      <c r="G35" s="16">
        <f>'[1]Numbers Waiting 1st Cons'!$J$39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Held'!$C39:$J39)</f>
        <v>31</v>
      </c>
      <c r="K35" s="18">
        <f>'[1]Number of 2nd Cons Apps Held'!$J$39</f>
        <v>0</v>
      </c>
      <c r="L35" s="18">
        <f>SUM('[1]Number of Priority Apps Held'!$C39:$J39)</f>
        <v>6</v>
      </c>
      <c r="M35" s="19">
        <f>SUM('[1]District Court Family'!$C39:$J39)+SUM('[1]District Court Family Appeals'!$C39:$J39)</f>
        <v>51</v>
      </c>
      <c r="N35" s="19">
        <f>SUM('[1]CC Jud Sep &amp; Div'!$C39:$J39)</f>
        <v>0</v>
      </c>
      <c r="O35" s="102">
        <f>SUM([1]ADMCA!$C$39:J39)</f>
        <v>6</v>
      </c>
    </row>
    <row r="36" spans="1:15" s="7" customFormat="1" ht="16.8" thickBot="1" x14ac:dyDescent="0.35">
      <c r="A36" s="20" t="s">
        <v>38</v>
      </c>
      <c r="B36" s="48"/>
      <c r="C36" s="114">
        <f>'[1]Total Applications'!$J$40</f>
        <v>0</v>
      </c>
      <c r="D36" s="114">
        <f>SUM('[1]Total Applications'!$C$40:J40)</f>
        <v>126</v>
      </c>
      <c r="E36" s="115">
        <f>'[1]Waiting Times 1st Cons'!$J$40</f>
        <v>0</v>
      </c>
      <c r="F36" s="115">
        <f>'[1]Number Waiting Priority Apps'!$J$40</f>
        <v>0</v>
      </c>
      <c r="G36" s="115">
        <f>'[1]Numbers Waiting 1st Cons'!$J$40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Held'!$C40:$J40)</f>
        <v>17</v>
      </c>
      <c r="K36" s="92">
        <f>'[1]Number of 2nd Cons Apps Held'!$J$40</f>
        <v>0</v>
      </c>
      <c r="L36" s="92">
        <f>SUM('[1]Number of Priority Apps Held'!$C40:$J40)</f>
        <v>10</v>
      </c>
      <c r="M36" s="93">
        <f>SUM('[1]District Court Family'!$C40:$J40)+SUM('[1]District Court Family Appeals'!$C40:$J40)</f>
        <v>73</v>
      </c>
      <c r="N36" s="93">
        <f>SUM('[1]CC Jud Sep &amp; Div'!$C40:$J40)</f>
        <v>0</v>
      </c>
      <c r="O36" s="102">
        <f>SUM([1]ADMCA!$C$40:J40)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zoomScale="80" zoomScaleNormal="80" zoomScaleSheetLayoutView="100" workbookViewId="0">
      <pane xSplit="1" topLeftCell="B1" activePane="topRight" state="frozen"/>
      <selection activeCell="A4" sqref="A4"/>
      <selection pane="topRight" activeCell="O36" sqref="O36"/>
    </sheetView>
  </sheetViews>
  <sheetFormatPr defaultRowHeight="12.6" x14ac:dyDescent="0.2"/>
  <cols>
    <col min="1" max="1" width="23.453125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hidden="1" customWidth="1"/>
    <col min="10" max="10" width="12.7265625" customWidth="1"/>
    <col min="11" max="11" width="10.6328125" style="21" hidden="1" customWidth="1"/>
    <col min="12" max="12" width="12" customWidth="1"/>
    <col min="13" max="14" width="22.6328125" customWidth="1"/>
    <col min="15" max="15" width="21.453125" customWidth="1"/>
  </cols>
  <sheetData>
    <row r="1" spans="1:15" ht="25.2" thickTop="1" x14ac:dyDescent="0.2">
      <c r="A1" s="164" t="s">
        <v>0</v>
      </c>
      <c r="B1" s="165"/>
      <c r="C1" s="165"/>
      <c r="D1" s="165"/>
      <c r="E1" s="1"/>
      <c r="F1" s="1"/>
      <c r="G1" s="1"/>
      <c r="H1" s="1"/>
      <c r="I1" s="1"/>
      <c r="J1" s="1"/>
      <c r="K1" s="1"/>
      <c r="L1" s="1"/>
      <c r="M1" s="1"/>
      <c r="N1" s="1"/>
      <c r="O1" s="113"/>
    </row>
    <row r="2" spans="1:15" ht="24.6" x14ac:dyDescent="0.2">
      <c r="A2" s="166" t="s">
        <v>55</v>
      </c>
      <c r="B2" s="167"/>
      <c r="C2" s="16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0"/>
    </row>
    <row r="3" spans="1:15" ht="24.6" x14ac:dyDescent="0.2">
      <c r="A3" s="23"/>
      <c r="B3" s="35"/>
      <c r="C3" s="2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0"/>
    </row>
    <row r="4" spans="1:15" s="7" customFormat="1" ht="18.75" customHeight="1" x14ac:dyDescent="0.3">
      <c r="A4" s="5"/>
      <c r="B4" s="36" t="s">
        <v>45</v>
      </c>
      <c r="C4" s="168" t="s">
        <v>41</v>
      </c>
      <c r="D4" s="168"/>
      <c r="E4" s="169" t="s">
        <v>1</v>
      </c>
      <c r="F4" s="169"/>
      <c r="G4" s="169"/>
      <c r="H4" s="170" t="s">
        <v>2</v>
      </c>
      <c r="I4" s="170"/>
      <c r="J4" s="161" t="s">
        <v>3</v>
      </c>
      <c r="K4" s="161"/>
      <c r="L4" s="161"/>
      <c r="M4" s="162" t="s">
        <v>40</v>
      </c>
      <c r="N4" s="162"/>
      <c r="O4" s="163"/>
    </row>
    <row r="5" spans="1:15" s="7" customFormat="1" ht="31.2" x14ac:dyDescent="0.3">
      <c r="A5" s="8" t="s">
        <v>4</v>
      </c>
      <c r="B5" s="37"/>
      <c r="C5" s="9" t="s">
        <v>42</v>
      </c>
      <c r="D5" s="141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4" t="s">
        <v>59</v>
      </c>
    </row>
    <row r="6" spans="1:15" s="7" customFormat="1" ht="16.2" x14ac:dyDescent="0.3">
      <c r="A6" s="14" t="s">
        <v>10</v>
      </c>
      <c r="B6" s="38"/>
      <c r="C6" s="15">
        <f>'[1]Total Applications'!$K$4</f>
        <v>0</v>
      </c>
      <c r="D6" s="15">
        <f>SUM('[1]Total Applications'!$C$4:K4)</f>
        <v>98</v>
      </c>
      <c r="E6" s="16">
        <f>MAX('[1]Waiting Times 1st Cons'!$K$4)</f>
        <v>0</v>
      </c>
      <c r="F6" s="16">
        <f>'[1]Number Waiting Priority Apps'!$K$4</f>
        <v>0</v>
      </c>
      <c r="G6" s="16">
        <f>'[1]Numbers Waiting 1st Cons'!$K$4</f>
        <v>0</v>
      </c>
      <c r="H6" s="17">
        <f>MAX('[1]Waiting Times 2nd Cons'!$F4:$F5)</f>
        <v>0</v>
      </c>
      <c r="I6" s="17">
        <f>SUM('[1]Numbers Waiting 1st Cons'!$F4:$F5)</f>
        <v>0</v>
      </c>
      <c r="J6" s="18">
        <f>SUM('[1]Number of 1st Cons Apps Held'!$C$4:$K4)</f>
        <v>34</v>
      </c>
      <c r="K6" s="18">
        <f>'[1]Number of 2nd Cons Apps Held'!$K$4+'[1]Number of 2nd Cons Apps Held'!$K$5</f>
        <v>0</v>
      </c>
      <c r="L6" s="18">
        <f>SUM('[1]Number of Priority Apps Held'!$C$4:$K4)</f>
        <v>6</v>
      </c>
      <c r="M6" s="19">
        <f>SUM('[1]District Court Family'!$C4:$K4)+SUM('[1]District Court Family Appeals'!$C4:$K4)</f>
        <v>47</v>
      </c>
      <c r="N6" s="19">
        <f>SUM('[1]CC Jud Sep &amp; Div'!$C$4:$K4)</f>
        <v>0</v>
      </c>
      <c r="O6" s="132">
        <f>SUM([1]ADMCA!$C$4:K4)</f>
        <v>0</v>
      </c>
    </row>
    <row r="7" spans="1:15" s="7" customFormat="1" ht="16.2" x14ac:dyDescent="0.3">
      <c r="A7" s="14" t="s">
        <v>46</v>
      </c>
      <c r="B7" s="38"/>
      <c r="C7" s="15">
        <f>'[1]Total Applications'!$K$5</f>
        <v>0</v>
      </c>
      <c r="D7" s="15">
        <f>SUM('[1]Total Applications'!$C5:K$5)</f>
        <v>133</v>
      </c>
      <c r="E7" s="16">
        <f>'[1]Waiting Times 1st Cons'!$K$5</f>
        <v>0</v>
      </c>
      <c r="F7" s="16">
        <f>'[1]Number Waiting Priority Apps'!$K$5</f>
        <v>0</v>
      </c>
      <c r="G7" s="16">
        <f>'[1]Numbers Waiting 1st Cons'!$K$5</f>
        <v>0</v>
      </c>
      <c r="H7" s="17">
        <f>'[1]Waiting Times 2nd Cons'!$F5</f>
        <v>0</v>
      </c>
      <c r="I7" s="17">
        <f>'[1]Numbers Waiting 2nd Cons'!$F5</f>
        <v>0</v>
      </c>
      <c r="J7" s="18">
        <f>SUM('[1]Number of 1st Cons Apps Held'!$C5:$K5)</f>
        <v>36</v>
      </c>
      <c r="K7" s="18">
        <f>'[1]Number of 2nd Cons Apps Held'!$K$5</f>
        <v>0</v>
      </c>
      <c r="L7" s="18">
        <f>SUM('[1]Number of Priority Apps Held'!$C5:$K5)</f>
        <v>14</v>
      </c>
      <c r="M7" s="19">
        <f>SUM('[1]District Court Family'!$C5:$K5)+SUM('[1]District Court Family Appeals'!$C5:$K5)</f>
        <v>50</v>
      </c>
      <c r="N7" s="19">
        <f>SUM('[1]CC Jud Sep &amp; Div'!$C5:$K5)</f>
        <v>0</v>
      </c>
      <c r="O7" s="102">
        <f>SUM([1]ADMCA!$C5:K$5)</f>
        <v>40</v>
      </c>
    </row>
    <row r="8" spans="1:15" s="7" customFormat="1" ht="16.2" x14ac:dyDescent="0.3">
      <c r="A8" s="14" t="s">
        <v>11</v>
      </c>
      <c r="B8" s="38"/>
      <c r="C8" s="15">
        <f>'[1]Total Applications'!$K$6</f>
        <v>0</v>
      </c>
      <c r="D8" s="15">
        <f>SUM('[1]Total Applications'!$C$6:K6)</f>
        <v>16</v>
      </c>
      <c r="E8" s="16">
        <f>'[1]Waiting Times 1st Cons'!$K$6</f>
        <v>0</v>
      </c>
      <c r="F8" s="16">
        <f>'[1]Number Waiting Priority Apps'!$K$6</f>
        <v>0</v>
      </c>
      <c r="G8" s="16">
        <f>'[1]Numbers Waiting 1st Cons'!$K$6</f>
        <v>0</v>
      </c>
      <c r="H8" s="17">
        <f>'[1]Waiting Times 2nd Cons'!$F6</f>
        <v>0</v>
      </c>
      <c r="I8" s="17">
        <f>'[1]Numbers Waiting 2nd Cons'!$F6</f>
        <v>0</v>
      </c>
      <c r="J8" s="18">
        <f>SUM('[1]Number of 1st Cons Apps Held'!$C6:$K6)</f>
        <v>4</v>
      </c>
      <c r="K8" s="18">
        <f>'[1]Number of 2nd Cons Apps Held'!$K$6</f>
        <v>0</v>
      </c>
      <c r="L8" s="18">
        <f>SUM('[1]Number of Priority Apps Held'!$C6:$K6)</f>
        <v>1</v>
      </c>
      <c r="M8" s="19">
        <f>SUM('[1]District Court Family'!$C6:$K6)+SUM('[1]District Court Family Appeals'!$C6:$K6)</f>
        <v>2</v>
      </c>
      <c r="N8" s="19">
        <f>SUM('[1]CC Jud Sep &amp; Div'!$C6:$K6)</f>
        <v>0</v>
      </c>
      <c r="O8" s="102">
        <f>SUM([1]ADMCA!$C6:K$6)</f>
        <v>0</v>
      </c>
    </row>
    <row r="9" spans="1:15" s="7" customFormat="1" ht="16.2" x14ac:dyDescent="0.3">
      <c r="A9" s="14" t="s">
        <v>12</v>
      </c>
      <c r="B9" s="40"/>
      <c r="C9" s="15">
        <f>'[1]Total Applications'!$K$7</f>
        <v>0</v>
      </c>
      <c r="D9" s="15">
        <f>SUM('[1]Total Applications'!$C$7:K7)</f>
        <v>78</v>
      </c>
      <c r="E9" s="16">
        <f>'[1]Waiting Times 1st Cons'!$K$7</f>
        <v>0</v>
      </c>
      <c r="F9" s="16">
        <f>'[1]Number Waiting Priority Apps'!$K$7</f>
        <v>0</v>
      </c>
      <c r="G9" s="16">
        <f>'[1]Numbers Waiting 1st Cons'!$K$7</f>
        <v>0</v>
      </c>
      <c r="H9" s="17">
        <f>'[1]Waiting Times 2nd Cons'!$F7</f>
        <v>0</v>
      </c>
      <c r="I9" s="17">
        <f>'[1]Numbers Waiting 2nd Cons'!$F7</f>
        <v>0</v>
      </c>
      <c r="J9" s="18">
        <f>SUM('[1]Number of 1st Cons Apps Held'!$C7:$K7)</f>
        <v>52</v>
      </c>
      <c r="K9" s="18">
        <f>'[1]Number of 2nd Cons Apps Held'!$K$7</f>
        <v>0</v>
      </c>
      <c r="L9" s="18">
        <f>SUM('[1]Number of Priority Apps Held'!$C7:$K7)</f>
        <v>17</v>
      </c>
      <c r="M9" s="19">
        <f>SUM('[1]District Court Family'!$C7:$K7)+SUM('[1]District Court Family Appeals'!$C7:$K7)</f>
        <v>18</v>
      </c>
      <c r="N9" s="19">
        <f>SUM('[1]CC Jud Sep &amp; Div'!$C7:$K7)</f>
        <v>0</v>
      </c>
      <c r="O9" s="102">
        <f>SUM([1]ADMCA!$C$7:K7)</f>
        <v>14</v>
      </c>
    </row>
    <row r="10" spans="1:15" s="7" customFormat="1" ht="16.2" x14ac:dyDescent="0.3">
      <c r="A10" s="14" t="s">
        <v>13</v>
      </c>
      <c r="B10" s="47"/>
      <c r="C10" s="15">
        <f>'[1]Total Applications'!$K$8</f>
        <v>0</v>
      </c>
      <c r="D10" s="15">
        <f>SUM('[1]Total Applications'!$C$8:K8)</f>
        <v>46</v>
      </c>
      <c r="E10" s="16">
        <f>'[1]Waiting Times 1st Cons'!$K$8</f>
        <v>0</v>
      </c>
      <c r="F10" s="16">
        <f>'[1]Number Waiting Priority Apps'!$K$8</f>
        <v>0</v>
      </c>
      <c r="G10" s="16">
        <f>'[1]Numbers Waiting 1st Cons'!$K$8</f>
        <v>0</v>
      </c>
      <c r="H10" s="17">
        <f>'[1]Waiting Times 2nd Cons'!$F8</f>
        <v>0</v>
      </c>
      <c r="I10" s="17">
        <f>'[1]Numbers Waiting 2nd Cons'!$F8</f>
        <v>0</v>
      </c>
      <c r="J10" s="18">
        <f>SUM('[1]Number of 1st Cons Apps Held'!$C8:$K8)</f>
        <v>9</v>
      </c>
      <c r="K10" s="18">
        <f>'[1]Number of 2nd Cons Apps Held'!$K$8</f>
        <v>0</v>
      </c>
      <c r="L10" s="18">
        <f>SUM('[1]Number of Priority Apps Held'!$C8:$K8)</f>
        <v>2</v>
      </c>
      <c r="M10" s="19">
        <f>SUM('[1]District Court Family'!$C8:$K8)+SUM('[1]District Court Family Appeals'!$C8:$K8)</f>
        <v>20</v>
      </c>
      <c r="N10" s="19">
        <f>SUM('[1]CC Jud Sep &amp; Div'!$C8:$K8)</f>
        <v>0</v>
      </c>
      <c r="O10" s="102">
        <f>SUM([1]ADMCA!$C$8:K8)</f>
        <v>0</v>
      </c>
    </row>
    <row r="11" spans="1:15" s="7" customFormat="1" ht="16.2" x14ac:dyDescent="0.3">
      <c r="A11" s="14" t="s">
        <v>14</v>
      </c>
      <c r="B11" s="47"/>
      <c r="C11" s="15">
        <f>'[1]Total Applications'!$K$10</f>
        <v>0</v>
      </c>
      <c r="D11" s="15">
        <f>SUM('[1]Total Applications'!$C$10:K10)</f>
        <v>42</v>
      </c>
      <c r="E11" s="16">
        <f>'[1]Waiting Times 1st Cons'!$K$10</f>
        <v>0</v>
      </c>
      <c r="F11" s="16">
        <f>'[1]Number Waiting Priority Apps'!$K$10</f>
        <v>0</v>
      </c>
      <c r="G11" s="16">
        <f>'[1]Numbers Waiting 1st Cons'!$K$10</f>
        <v>0</v>
      </c>
      <c r="H11" s="17">
        <f>'[1]Waiting Times 2nd Cons'!$F10</f>
        <v>0</v>
      </c>
      <c r="I11" s="17">
        <f>'[1]Numbers Waiting 2nd Cons'!$F10</f>
        <v>0</v>
      </c>
      <c r="J11" s="18">
        <f>SUM('[1]Number of 1st Cons Apps Held'!$C$10:$K10)</f>
        <v>26</v>
      </c>
      <c r="K11" s="18">
        <f>'[1]Number of 2nd Cons Apps Held'!$K$10</f>
        <v>0</v>
      </c>
      <c r="L11" s="18">
        <f>SUM('[1]Number of Priority Apps Held'!$C$10:$K10)</f>
        <v>7</v>
      </c>
      <c r="M11" s="19">
        <f>SUM('[1]District Court Family'!$C10:$K10)+SUM('[1]District Court Family Appeals'!$C10:$K10)</f>
        <v>15</v>
      </c>
      <c r="N11" s="19">
        <f>SUM('[1]CC Jud Sep &amp; Div'!$C10:$K10)</f>
        <v>0</v>
      </c>
      <c r="O11" s="102">
        <f>SUM([1]ADMCA!$C$10:K10)</f>
        <v>0</v>
      </c>
    </row>
    <row r="12" spans="1:15" s="7" customFormat="1" ht="16.2" x14ac:dyDescent="0.3">
      <c r="A12" s="14" t="s">
        <v>15</v>
      </c>
      <c r="B12" s="40"/>
      <c r="C12" s="15">
        <f>'[1]Total Applications'!$K$11</f>
        <v>0</v>
      </c>
      <c r="D12" s="15">
        <f>SUM('[1]Total Applications'!$C$11:K11)</f>
        <v>371</v>
      </c>
      <c r="E12" s="16">
        <f>'[1]Waiting Times 1st Cons'!$K$11</f>
        <v>0</v>
      </c>
      <c r="F12" s="16">
        <f>'[1]Number Waiting Priority Apps'!$K$11</f>
        <v>0</v>
      </c>
      <c r="G12" s="16">
        <f>'[1]Numbers Waiting 1st Cons'!$K$11</f>
        <v>0</v>
      </c>
      <c r="H12" s="17">
        <f>'[1]Waiting Times 2nd Cons'!$F11</f>
        <v>0</v>
      </c>
      <c r="I12" s="17">
        <f>'[1]Numbers Waiting 2nd Cons'!$F11</f>
        <v>0</v>
      </c>
      <c r="J12" s="18">
        <f>SUM('[1]Number of 1st Cons Apps Held'!$C11:$K11)</f>
        <v>175</v>
      </c>
      <c r="K12" s="18">
        <f>'[1]Number of 2nd Cons Apps Held'!$K$11</f>
        <v>0</v>
      </c>
      <c r="L12" s="18">
        <f>SUM('[1]Number of Priority Apps Held'!$C11:$K11)</f>
        <v>129</v>
      </c>
      <c r="M12" s="19">
        <f>SUM('[1]District Court Family'!$C11:$K11)+SUM('[1]District Court Family Appeals'!$C11:$K11)</f>
        <v>58</v>
      </c>
      <c r="N12" s="19">
        <f>SUM('[1]CC Jud Sep &amp; Div'!$C11:$K11)</f>
        <v>0</v>
      </c>
      <c r="O12" s="102">
        <f>SUM([1]ADMCA!$C$11:K11)</f>
        <v>1</v>
      </c>
    </row>
    <row r="13" spans="1:15" s="7" customFormat="1" ht="16.2" x14ac:dyDescent="0.3">
      <c r="A13" s="14" t="s">
        <v>16</v>
      </c>
      <c r="B13" s="38"/>
      <c r="C13" s="15">
        <f>'[1]Total Applications'!$K$12</f>
        <v>0</v>
      </c>
      <c r="D13" s="15">
        <f>SUM('[1]Total Applications'!$C$12:K12)</f>
        <v>177</v>
      </c>
      <c r="E13" s="16">
        <f>'[1]Waiting Times 1st Cons'!$K$12</f>
        <v>0</v>
      </c>
      <c r="F13" s="16">
        <f>'[1]Number Waiting Priority Apps'!$K$12</f>
        <v>0</v>
      </c>
      <c r="G13" s="16">
        <f>'[1]Numbers Waiting 1st Cons'!$K$12</f>
        <v>0</v>
      </c>
      <c r="H13" s="17">
        <f>'[1]Waiting Times 2nd Cons'!$F12</f>
        <v>0</v>
      </c>
      <c r="I13" s="17">
        <f>'[1]Numbers Waiting 2nd Cons'!$F12</f>
        <v>0</v>
      </c>
      <c r="J13" s="18">
        <f>SUM('[1]Number of 1st Cons Apps Held'!$C12:$K12)</f>
        <v>79</v>
      </c>
      <c r="K13" s="18">
        <f>'[1]Number of 2nd Cons Apps Held'!$K$12</f>
        <v>0</v>
      </c>
      <c r="L13" s="18">
        <f>SUM('[1]Number of Priority Apps Held'!$C12:$K12)</f>
        <v>48</v>
      </c>
      <c r="M13" s="19">
        <f>SUM('[1]District Court Family'!$C12:$K12)+SUM('[1]District Court Family Appeals'!$C12:$K12)</f>
        <v>66</v>
      </c>
      <c r="N13" s="19">
        <f>SUM('[1]CC Jud Sep &amp; Div'!$C12:$K12)</f>
        <v>0</v>
      </c>
      <c r="O13" s="102">
        <f>SUM([1]ADMCA!$C$12:K12)</f>
        <v>11</v>
      </c>
    </row>
    <row r="14" spans="1:15" s="7" customFormat="1" ht="16.2" x14ac:dyDescent="0.3">
      <c r="A14" s="14" t="s">
        <v>17</v>
      </c>
      <c r="B14" s="40"/>
      <c r="C14" s="15">
        <f>'[1]Total Applications'!$K$14</f>
        <v>0</v>
      </c>
      <c r="D14" s="15">
        <f>SUM('[1]Total Applications'!$C$14:K14)</f>
        <v>103</v>
      </c>
      <c r="E14" s="16">
        <f>'[1]Waiting Times 1st Cons'!$K$14</f>
        <v>0</v>
      </c>
      <c r="F14" s="16">
        <f>'[1]Number Waiting Priority Apps'!$K$14</f>
        <v>0</v>
      </c>
      <c r="G14" s="16">
        <f>'[1]Numbers Waiting 1st Cons'!$K$14</f>
        <v>0</v>
      </c>
      <c r="H14" s="17">
        <f>'[1]Waiting Times 2nd Cons'!$F14</f>
        <v>0</v>
      </c>
      <c r="I14" s="17">
        <f>'[1]Numbers Waiting 2nd Cons'!$F14</f>
        <v>0</v>
      </c>
      <c r="J14" s="18">
        <f>SUM('[1]Number of 1st Cons Apps Held'!$C14:$K14)</f>
        <v>42</v>
      </c>
      <c r="K14" s="18">
        <f>'[1]Number of 2nd Cons Apps Held'!$K$14</f>
        <v>0</v>
      </c>
      <c r="L14" s="18">
        <f>SUM('[1]Number of Priority Apps Held'!$C14:$K14)</f>
        <v>17</v>
      </c>
      <c r="M14" s="19">
        <f>SUM('[1]District Court Family'!$C14:$K14)+SUM('[1]District Court Family Appeals'!$C14:$K14)</f>
        <v>42</v>
      </c>
      <c r="N14" s="19">
        <f>SUM('[1]CC Jud Sep &amp; Div'!$C14:$K14)</f>
        <v>0</v>
      </c>
      <c r="O14" s="102">
        <f>SUM([1]ADMCA!$C$14:K14)</f>
        <v>1</v>
      </c>
    </row>
    <row r="15" spans="1:15" s="7" customFormat="1" ht="16.2" x14ac:dyDescent="0.3">
      <c r="A15" s="14" t="s">
        <v>18</v>
      </c>
      <c r="B15" s="40"/>
      <c r="C15" s="15">
        <f>'[1]Total Applications'!$K$15</f>
        <v>0</v>
      </c>
      <c r="D15" s="15">
        <f>SUM('[1]Total Applications'!$C$15:K15)</f>
        <v>115</v>
      </c>
      <c r="E15" s="16">
        <f>'[1]Waiting Times 1st Cons'!$K$15</f>
        <v>0</v>
      </c>
      <c r="F15" s="16">
        <f>'[1]Number Waiting Priority Apps'!$K$15</f>
        <v>0</v>
      </c>
      <c r="G15" s="16">
        <f>'[1]Numbers Waiting 1st Cons'!$K$15</f>
        <v>0</v>
      </c>
      <c r="H15" s="17">
        <f>'[1]Waiting Times 2nd Cons'!$F15</f>
        <v>0</v>
      </c>
      <c r="I15" s="17">
        <f>'[1]Numbers Waiting 2nd Cons'!$F15</f>
        <v>0</v>
      </c>
      <c r="J15" s="18">
        <f>SUM('[1]Number of 1st Cons Apps Held'!$C15:$K15)</f>
        <v>42</v>
      </c>
      <c r="K15" s="18">
        <f>'[1]Number of 2nd Cons Apps Held'!$K$15</f>
        <v>0</v>
      </c>
      <c r="L15" s="18">
        <f>SUM('[1]Number of Priority Apps Held'!$C15:$K15)</f>
        <v>11</v>
      </c>
      <c r="M15" s="19">
        <f>SUM('[1]District Court Family'!$C15:$K15)+SUM('[1]District Court Family Appeals'!$C15:$K15)</f>
        <v>41</v>
      </c>
      <c r="N15" s="19">
        <f>SUM('[1]CC Jud Sep &amp; Div'!$C15:$K15)</f>
        <v>0</v>
      </c>
      <c r="O15" s="102">
        <f>SUM([1]ADMCA!$C$15:K15)</f>
        <v>21</v>
      </c>
    </row>
    <row r="16" spans="1:15" s="7" customFormat="1" ht="16.2" x14ac:dyDescent="0.3">
      <c r="A16" s="14" t="s">
        <v>19</v>
      </c>
      <c r="B16" s="47"/>
      <c r="C16" s="15">
        <f>'[1]Total Applications'!$K$16</f>
        <v>0</v>
      </c>
      <c r="D16" s="15">
        <f>SUM('[1]Total Applications'!$C$16:K16)</f>
        <v>109</v>
      </c>
      <c r="E16" s="16">
        <f>'[1]Waiting Times 1st Cons'!$K$16</f>
        <v>0</v>
      </c>
      <c r="F16" s="16">
        <f>'[1]Number Waiting Priority Apps'!$K$16</f>
        <v>0</v>
      </c>
      <c r="G16" s="16">
        <f>'[1]Numbers Waiting 1st Cons'!$K$16</f>
        <v>0</v>
      </c>
      <c r="H16" s="17">
        <f>'[1]Waiting Times 2nd Cons'!$F16</f>
        <v>0</v>
      </c>
      <c r="I16" s="17">
        <f>'[1]Numbers Waiting 2nd Cons'!$F16</f>
        <v>0</v>
      </c>
      <c r="J16" s="18">
        <f>SUM('[1]Number of 1st Cons Apps Held'!$C16:$K16)</f>
        <v>56</v>
      </c>
      <c r="K16" s="18">
        <f>'[1]Number of 2nd Cons Apps Held'!$K$16</f>
        <v>0</v>
      </c>
      <c r="L16" s="18">
        <f>SUM('[1]Number of Priority Apps Held'!$C16:$K16)</f>
        <v>15</v>
      </c>
      <c r="M16" s="19">
        <f>SUM('[1]District Court Family'!$C16:$K16)+SUM('[1]District Court Family Appeals'!$C16:$K16)</f>
        <v>44</v>
      </c>
      <c r="N16" s="19">
        <f>SUM('[1]CC Jud Sep &amp; Div'!$C16:$K16)</f>
        <v>0</v>
      </c>
      <c r="O16" s="102">
        <f>SUM([1]ADMCA!$C$16:K16)</f>
        <v>1</v>
      </c>
    </row>
    <row r="17" spans="1:15" s="7" customFormat="1" ht="16.5" customHeight="1" x14ac:dyDescent="0.3">
      <c r="A17" s="14" t="s">
        <v>20</v>
      </c>
      <c r="B17" s="39"/>
      <c r="C17" s="15">
        <f>'[1]Total Applications'!$K$17</f>
        <v>0</v>
      </c>
      <c r="D17" s="15">
        <f>SUM('[1]Total Applications'!$C$17:K17)</f>
        <v>283</v>
      </c>
      <c r="E17" s="16">
        <f>'[1]Waiting Times 1st Cons'!$K$17</f>
        <v>0</v>
      </c>
      <c r="F17" s="16">
        <f>'[1]Number Waiting Priority Apps'!$K$17</f>
        <v>0</v>
      </c>
      <c r="G17" s="16">
        <f>'[1]Numbers Waiting 1st Cons'!$K$17</f>
        <v>0</v>
      </c>
      <c r="H17" s="17">
        <f>'[1]Waiting Times 2nd Cons'!$F17</f>
        <v>0</v>
      </c>
      <c r="I17" s="17">
        <f>'[1]Numbers Waiting 2nd Cons'!$F17</f>
        <v>0</v>
      </c>
      <c r="J17" s="18">
        <f>SUM('[1]Number of 1st Cons Apps Held'!$C17:$K17)</f>
        <v>279</v>
      </c>
      <c r="K17" s="18">
        <f>'[1]Number of 2nd Cons Apps Held'!$K$17</f>
        <v>0</v>
      </c>
      <c r="L17" s="18">
        <f>SUM('[1]Number of Priority Apps Held'!$C17:$K17)</f>
        <v>268</v>
      </c>
      <c r="M17" s="19">
        <f>SUM('[1]District Court Family'!$C17:$K17)+SUM('[1]District Court Family Appeals'!$C17:$K17)</f>
        <v>17</v>
      </c>
      <c r="N17" s="19">
        <f>SUM('[1]CC Jud Sep &amp; Div'!$C17:$K17)</f>
        <v>0</v>
      </c>
      <c r="O17" s="131">
        <f>SUM([1]ADMCA!$C$17:K17)</f>
        <v>0</v>
      </c>
    </row>
    <row r="18" spans="1:15" s="7" customFormat="1" ht="16.2" x14ac:dyDescent="0.3">
      <c r="A18" s="14" t="s">
        <v>21</v>
      </c>
      <c r="B18" s="40"/>
      <c r="C18" s="15">
        <f>'[1]Total Applications'!$K$18</f>
        <v>0</v>
      </c>
      <c r="D18" s="15">
        <f>SUM('[1]Total Applications'!$C$18:K18)</f>
        <v>88</v>
      </c>
      <c r="E18" s="16">
        <f>'[1]Waiting Times 1st Cons'!$K$18</f>
        <v>0</v>
      </c>
      <c r="F18" s="16">
        <f>'[1]Number Waiting Priority Apps'!$K$18</f>
        <v>0</v>
      </c>
      <c r="G18" s="16">
        <f>'[1]Numbers Waiting 1st Cons'!$K$18</f>
        <v>0</v>
      </c>
      <c r="H18" s="17">
        <f>'[1]Waiting Times 2nd Cons'!$F18</f>
        <v>0</v>
      </c>
      <c r="I18" s="17">
        <f>'[1]Numbers Waiting 2nd Cons'!$F18</f>
        <v>0</v>
      </c>
      <c r="J18" s="18">
        <f>SUM('[1]Number of 1st Cons Apps Held'!$C18:$K18)</f>
        <v>57</v>
      </c>
      <c r="K18" s="18">
        <f>'[1]Number of 2nd Cons Apps Held'!$K$18</f>
        <v>0</v>
      </c>
      <c r="L18" s="18">
        <f>SUM('[1]Number of Priority Apps Held'!$C18:$K18)</f>
        <v>7</v>
      </c>
      <c r="M18" s="19">
        <f>SUM('[1]District Court Family'!$C18:$K18)+SUM('[1]District Court Family Appeals'!$C18:$K18)</f>
        <v>17</v>
      </c>
      <c r="N18" s="19">
        <f>SUM('[1]CC Jud Sep &amp; Div'!$C18:$K18)</f>
        <v>1</v>
      </c>
      <c r="O18" s="104">
        <f>SUM([1]ADMCA!$C$18:K18)</f>
        <v>0</v>
      </c>
    </row>
    <row r="19" spans="1:15" s="7" customFormat="1" ht="16.2" x14ac:dyDescent="0.3">
      <c r="A19" s="14" t="s">
        <v>22</v>
      </c>
      <c r="B19" s="38"/>
      <c r="C19" s="15">
        <f>'[1]Total Applications'!$K$19+'[1]Total Applications'!$K$20</f>
        <v>0</v>
      </c>
      <c r="D19" s="15">
        <f>SUM('[1]Total Applications'!$C$19:K20)</f>
        <v>138</v>
      </c>
      <c r="E19" s="16">
        <f>MAX('[1]Waiting Times 1st Cons'!$K$19:$K$20)</f>
        <v>0</v>
      </c>
      <c r="F19" s="16">
        <f>'[1]Number Waiting Priority Apps'!$K$19+'[1]Number Waiting Priority Apps'!$K$20</f>
        <v>0</v>
      </c>
      <c r="G19" s="16">
        <f>'[1]Numbers Waiting 1st Cons'!$K$19+'[1]Numbers Waiting 1st Cons'!$K$20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Held'!$C$19:$K20)</f>
        <v>41</v>
      </c>
      <c r="K19" s="18">
        <f>'[1]Number of 2nd Cons Apps Held'!$K$20+'[1]Number of 2nd Cons Apps Held'!$K$21</f>
        <v>0</v>
      </c>
      <c r="L19" s="18">
        <f>SUM('[1]Number of Priority Apps Held'!$C$19:$K20)</f>
        <v>16</v>
      </c>
      <c r="M19" s="19">
        <f>SUM('[1]District Court Family'!$C$19:$K20)+SUM('[1]District Court Family Appeals'!$C$19:$K20)</f>
        <v>63</v>
      </c>
      <c r="N19" s="19">
        <f>SUM('[1]CC Jud Sep &amp; Div'!$C$19:$K20)</f>
        <v>0</v>
      </c>
      <c r="O19" s="131">
        <f>SUM([1]ADMCA!$C$19:K20)</f>
        <v>15</v>
      </c>
    </row>
    <row r="20" spans="1:15" s="7" customFormat="1" ht="16.2" x14ac:dyDescent="0.3">
      <c r="A20" s="14" t="s">
        <v>23</v>
      </c>
      <c r="B20" s="40"/>
      <c r="C20" s="15">
        <f>'[1]Total Applications'!$K$21</f>
        <v>0</v>
      </c>
      <c r="D20" s="15">
        <f>SUM('[1]Total Applications'!$C$21:K21)</f>
        <v>146</v>
      </c>
      <c r="E20" s="16">
        <f>'[1]Waiting Times 1st Cons'!$K$21</f>
        <v>0</v>
      </c>
      <c r="F20" s="16">
        <f>'[1]Number Waiting Priority Apps'!$K$21</f>
        <v>0</v>
      </c>
      <c r="G20" s="16">
        <f>'[1]Numbers Waiting 1st Cons'!$K$21</f>
        <v>0</v>
      </c>
      <c r="H20" s="17">
        <f>'[1]Waiting Times 2nd Cons'!$F21</f>
        <v>0</v>
      </c>
      <c r="I20" s="17">
        <f>'[1]Numbers Waiting 2nd Cons'!$F21</f>
        <v>0</v>
      </c>
      <c r="J20" s="18">
        <f>SUM('[1]Number of 1st Cons Apps Held'!$C21:$K21)</f>
        <v>46</v>
      </c>
      <c r="K20" s="18">
        <f>'[1]Number of 2nd Cons Apps Held'!$K$21</f>
        <v>0</v>
      </c>
      <c r="L20" s="18">
        <f>SUM('[1]Number of Priority Apps Held'!$C21:$K21)</f>
        <v>13</v>
      </c>
      <c r="M20" s="19">
        <f>SUM('[1]District Court Family'!$C21:$K21)+SUM('[1]District Court Family Appeals'!$C21:$K21)</f>
        <v>42</v>
      </c>
      <c r="N20" s="19">
        <f>SUM('[1]CC Jud Sep &amp; Div'!$C21:$K21)</f>
        <v>2</v>
      </c>
      <c r="O20" s="131">
        <f>SUM([1]ADMCA!$C$21:K21)</f>
        <v>13</v>
      </c>
    </row>
    <row r="21" spans="1:15" s="7" customFormat="1" ht="16.2" x14ac:dyDescent="0.3">
      <c r="A21" s="14" t="s">
        <v>24</v>
      </c>
      <c r="B21" s="40"/>
      <c r="C21" s="15">
        <f>'[1]Total Applications'!$K$22</f>
        <v>0</v>
      </c>
      <c r="D21" s="15">
        <f>SUM('[1]Total Applications'!$C$22:K22)</f>
        <v>252</v>
      </c>
      <c r="E21" s="16">
        <f>'[1]Waiting Times 1st Cons'!$K$22</f>
        <v>0</v>
      </c>
      <c r="F21" s="16">
        <f>'[1]Number Waiting Priority Apps'!$K$22</f>
        <v>0</v>
      </c>
      <c r="G21" s="16">
        <f>'[1]Numbers Waiting 1st Cons'!$K$22</f>
        <v>0</v>
      </c>
      <c r="H21" s="17">
        <f>'[1]Waiting Times 2nd Cons'!$F22</f>
        <v>0</v>
      </c>
      <c r="I21" s="17">
        <f>'[1]Numbers Waiting 2nd Cons'!$F22</f>
        <v>0</v>
      </c>
      <c r="J21" s="18">
        <f>SUM('[1]Number of 1st Cons Apps Held'!$C22:$K22)</f>
        <v>72</v>
      </c>
      <c r="K21" s="18">
        <f>'[1]Number of 2nd Cons Apps Held'!$K$22</f>
        <v>0</v>
      </c>
      <c r="L21" s="18">
        <f>SUM('[1]Number of Priority Apps Held'!$C22:$K22)</f>
        <v>24</v>
      </c>
      <c r="M21" s="19">
        <f>SUM('[1]District Court Family'!$C22:$K22)+SUM('[1]District Court Family Appeals'!$C22:$K22)</f>
        <v>124</v>
      </c>
      <c r="N21" s="19">
        <f>SUM('[1]CC Jud Sep &amp; Div'!$C22:$K22)</f>
        <v>3</v>
      </c>
      <c r="O21" s="131">
        <f>SUM([1]ADMCA!$C$22:K22)</f>
        <v>24</v>
      </c>
    </row>
    <row r="22" spans="1:15" s="7" customFormat="1" ht="16.2" x14ac:dyDescent="0.3">
      <c r="A22" s="14" t="s">
        <v>25</v>
      </c>
      <c r="B22" s="39"/>
      <c r="C22" s="15">
        <f>'[1]Total Applications'!$K$23</f>
        <v>0</v>
      </c>
      <c r="D22" s="15">
        <f>SUM('[1]Total Applications'!$C$23:K23)</f>
        <v>119</v>
      </c>
      <c r="E22" s="16">
        <f>'[1]Waiting Times 1st Cons'!$K$23</f>
        <v>0</v>
      </c>
      <c r="F22" s="16">
        <f>'[1]Number Waiting Priority Apps'!$K$23</f>
        <v>0</v>
      </c>
      <c r="G22" s="16">
        <f>'[1]Numbers Waiting 1st Cons'!$K$23</f>
        <v>0</v>
      </c>
      <c r="H22" s="17">
        <f>'[1]Waiting Times 2nd Cons'!$F23</f>
        <v>0</v>
      </c>
      <c r="I22" s="17">
        <f>'[1]Numbers Waiting 2nd Cons'!$F23</f>
        <v>0</v>
      </c>
      <c r="J22" s="18">
        <f>SUM('[1]Number of 1st Cons Apps Held'!$C23:$K23)</f>
        <v>33</v>
      </c>
      <c r="K22" s="18">
        <f>'[1]Number of 2nd Cons Apps Held'!$K$23</f>
        <v>0</v>
      </c>
      <c r="L22" s="18">
        <f>SUM('[1]Number of Priority Apps Held'!$C23:$K23)</f>
        <v>17</v>
      </c>
      <c r="M22" s="19">
        <f>SUM('[1]District Court Family'!$C23:$K23)+SUM('[1]District Court Family Appeals'!$C23:$K23)</f>
        <v>65</v>
      </c>
      <c r="N22" s="19">
        <f>SUM('[1]CC Jud Sep &amp; Div'!$C23:$K23)</f>
        <v>0</v>
      </c>
      <c r="O22" s="131">
        <f>SUM([1]ADMCA!$C$23:K23)</f>
        <v>0</v>
      </c>
    </row>
    <row r="23" spans="1:15" s="7" customFormat="1" ht="30" x14ac:dyDescent="0.3">
      <c r="A23" s="14" t="s">
        <v>60</v>
      </c>
      <c r="B23" s="47"/>
      <c r="C23" s="82">
        <f>'[1]Total Applications'!$K$24</f>
        <v>0</v>
      </c>
      <c r="D23" s="82">
        <f>SUM('[1]Total Applications'!$C$24:K24)</f>
        <v>157</v>
      </c>
      <c r="E23" s="83">
        <f>'[1]Waiting Times 1st Cons'!$K$24</f>
        <v>0</v>
      </c>
      <c r="F23" s="83">
        <f>'[1]Number Waiting Priority Apps'!$K$24</f>
        <v>0</v>
      </c>
      <c r="G23" s="83">
        <f>'[1]Numbers Waiting 1st Cons'!$K$24</f>
        <v>0</v>
      </c>
      <c r="H23" s="89"/>
      <c r="I23" s="89"/>
      <c r="J23" s="86">
        <f>SUM('[1]Number of 1st Cons Apps Held'!$C24:$K24)</f>
        <v>41</v>
      </c>
      <c r="K23" s="86">
        <f>'[1]Number of 2nd Cons Apps Held'!$K$25</f>
        <v>0</v>
      </c>
      <c r="L23" s="86">
        <f>SUM('[1]Number of Priority Apps Held'!$C24:$K24)</f>
        <v>39</v>
      </c>
      <c r="M23" s="88">
        <f>SUM('[1]District Court Family'!$C24:$K24)+SUM('[1]District Court Family Appeals'!$C24:$K24)</f>
        <v>1</v>
      </c>
      <c r="N23" s="88">
        <f>SUM('[1]CC Jud Sep &amp; Div'!$C24:$K24)</f>
        <v>0</v>
      </c>
      <c r="O23" s="107">
        <f>SUM([1]ADMCA!$C$24:K24)</f>
        <v>89</v>
      </c>
    </row>
    <row r="24" spans="1:15" s="7" customFormat="1" ht="16.2" x14ac:dyDescent="0.3">
      <c r="A24" s="14" t="s">
        <v>26</v>
      </c>
      <c r="B24" s="47"/>
      <c r="C24" s="15">
        <f>'[1]Total Applications'!$K$25+'[1]Total Applications'!$K$26</f>
        <v>0</v>
      </c>
      <c r="D24" s="15">
        <f>SUM('[1]Total Applications'!$C$25:K26)</f>
        <v>74</v>
      </c>
      <c r="E24" s="16">
        <f>MAX('[1]Waiting Times 1st Cons'!$K$25:$K$26)</f>
        <v>0</v>
      </c>
      <c r="F24" s="16">
        <f>'[1]Number Waiting Priority Apps'!$K$25+'[1]Number Waiting Priority Apps'!$K$26</f>
        <v>0</v>
      </c>
      <c r="G24" s="16">
        <f>'[1]Numbers Waiting 1st Cons'!$K$25+'[1]Numbers Waiting 1st Cons'!$K$26</f>
        <v>0</v>
      </c>
      <c r="H24" s="17">
        <f>MAX('[1]Waiting Times 2nd Cons'!$F25:F25)</f>
        <v>0</v>
      </c>
      <c r="I24" s="17">
        <f>SUM('[1]Numbers Waiting 2nd Cons'!$F25:F25)</f>
        <v>0</v>
      </c>
      <c r="J24" s="18">
        <f>SUM('[1]Number of 1st Cons Apps Held'!$C$25:$K26)</f>
        <v>18</v>
      </c>
      <c r="K24" s="18">
        <f>'[1]Number of 2nd Cons Apps Held'!$K$25+'[1]Number of 2nd Cons Apps Held'!$K$26</f>
        <v>0</v>
      </c>
      <c r="L24" s="18">
        <f>SUM('[1]Number of Priority Apps Held'!$C$25:$K26)</f>
        <v>7</v>
      </c>
      <c r="M24" s="19">
        <f>SUM('[1]District Court Family Appeals'!$C$25:$K26)+SUM('[1]District Court Family'!$C$25:$K26)</f>
        <v>41</v>
      </c>
      <c r="N24" s="19">
        <f>SUM('[1]CC Jud Sep &amp; Div'!$C$25:$K26)</f>
        <v>0</v>
      </c>
      <c r="O24" s="131">
        <f>SUM([1]ADMCA!$C$25:K26)</f>
        <v>0</v>
      </c>
    </row>
    <row r="25" spans="1:15" s="7" customFormat="1" ht="16.2" x14ac:dyDescent="0.3">
      <c r="A25" s="14" t="s">
        <v>27</v>
      </c>
      <c r="B25" s="47"/>
      <c r="C25" s="15">
        <f>'[1]Total Applications'!$K$28</f>
        <v>0</v>
      </c>
      <c r="D25" s="15">
        <f>SUM('[1]Total Applications'!$C$28:K28)</f>
        <v>147</v>
      </c>
      <c r="E25" s="16">
        <f>'[1]Waiting Times 1st Cons'!$K$28</f>
        <v>0</v>
      </c>
      <c r="F25" s="16">
        <f>'[1]Number Waiting Priority Apps'!$K$28</f>
        <v>0</v>
      </c>
      <c r="G25" s="16">
        <f>'[1]Numbers Waiting 1st Cons'!$K$28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Held'!$C28:$K28)</f>
        <v>38</v>
      </c>
      <c r="K25" s="18">
        <f>'[1]Number of 2nd Cons Apps Held'!$K$28</f>
        <v>0</v>
      </c>
      <c r="L25" s="18">
        <f>SUM('[1]Number of Priority Apps Held'!$C28:$K28)</f>
        <v>6</v>
      </c>
      <c r="M25" s="19">
        <f>SUM('[1]District Court Family'!$C28:$K28)+SUM('[1]District Court Family Appeals'!$C28:$K28)</f>
        <v>76</v>
      </c>
      <c r="N25" s="19">
        <f>SUM('[1]CC Jud Sep &amp; Div'!$C28:$K28)</f>
        <v>0</v>
      </c>
      <c r="O25" s="131">
        <f>SUM([1]ADMCA!$C$28:K28)</f>
        <v>0</v>
      </c>
    </row>
    <row r="26" spans="1:15" s="7" customFormat="1" ht="16.2" x14ac:dyDescent="0.3">
      <c r="A26" s="14" t="s">
        <v>28</v>
      </c>
      <c r="B26" s="47"/>
      <c r="C26" s="15">
        <f>'[1]Total Applications'!$K$29</f>
        <v>0</v>
      </c>
      <c r="D26" s="15">
        <f>SUM('[1]Total Applications'!$C$29:K29)</f>
        <v>108</v>
      </c>
      <c r="E26" s="16">
        <f>'[1]Waiting Times 1st Cons'!$K$29</f>
        <v>0</v>
      </c>
      <c r="F26" s="16">
        <f>'[1]Number Waiting Priority Apps'!$K$29</f>
        <v>0</v>
      </c>
      <c r="G26" s="16">
        <f>'[1]Numbers Waiting 1st Cons'!$K$29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Held'!$C29:$K29)</f>
        <v>43</v>
      </c>
      <c r="K26" s="18">
        <f>'[1]Number of 2nd Cons Apps Held'!$K$29</f>
        <v>0</v>
      </c>
      <c r="L26" s="18">
        <f>SUM('[1]Number of Priority Apps Held'!$C29:$K29)</f>
        <v>10</v>
      </c>
      <c r="M26" s="19">
        <f>SUM('[1]District Court Family'!$C29:$K29)+SUM('[1]District Court Family Appeals'!$C29:$K29)</f>
        <v>43</v>
      </c>
      <c r="N26" s="19">
        <f>SUM('[1]CC Jud Sep &amp; Div'!$C29:$K29)</f>
        <v>0</v>
      </c>
      <c r="O26" s="104">
        <f>SUM([1]ADMCA!$C$29:K29)</f>
        <v>2</v>
      </c>
    </row>
    <row r="27" spans="1:15" s="7" customFormat="1" ht="16.2" x14ac:dyDescent="0.3">
      <c r="A27" s="14" t="s">
        <v>29</v>
      </c>
      <c r="B27" s="40"/>
      <c r="C27" s="15">
        <f>'[1]Total Applications'!$K$30</f>
        <v>0</v>
      </c>
      <c r="D27" s="15">
        <f>SUM('[1]Total Applications'!$C$30:K30)</f>
        <v>64</v>
      </c>
      <c r="E27" s="16">
        <f>'[1]Waiting Times 1st Cons'!$K$30</f>
        <v>0</v>
      </c>
      <c r="F27" s="16">
        <f>'[1]Number Waiting Priority Apps'!$K$30</f>
        <v>0</v>
      </c>
      <c r="G27" s="16">
        <f>'[1]Numbers Waiting 1st Cons'!$K$30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Held'!$C30:$K30)</f>
        <v>16</v>
      </c>
      <c r="K27" s="18">
        <f>'[1]Number of 2nd Cons Apps Held'!$K$30</f>
        <v>0</v>
      </c>
      <c r="L27" s="18">
        <f>SUM('[1]Number of Priority Apps Held'!$C30:$K30)</f>
        <v>0</v>
      </c>
      <c r="M27" s="19">
        <f>SUM('[1]District Court Family'!$C30:$K30)+SUM('[1]District Court Family Appeals'!$C30:$K30)</f>
        <v>38</v>
      </c>
      <c r="N27" s="19">
        <f>SUM('[1]CC Jud Sep &amp; Div'!$C30:$K30)</f>
        <v>0</v>
      </c>
      <c r="O27" s="131">
        <f>SUM([1]ADMCA!$C$30:K30)</f>
        <v>9</v>
      </c>
    </row>
    <row r="28" spans="1:15" s="7" customFormat="1" ht="16.2" x14ac:dyDescent="0.3">
      <c r="A28" s="14" t="s">
        <v>30</v>
      </c>
      <c r="B28" s="80"/>
      <c r="C28" s="15">
        <f>'[1]Total Applications'!$K$31</f>
        <v>0</v>
      </c>
      <c r="D28" s="15">
        <f>SUM('[1]Total Applications'!$C$31:K31)</f>
        <v>71</v>
      </c>
      <c r="E28" s="16">
        <f>'[1]Waiting Times 1st Cons'!$K$31</f>
        <v>0</v>
      </c>
      <c r="F28" s="16">
        <f>'[1]Number Waiting Priority Apps'!$K$31</f>
        <v>0</v>
      </c>
      <c r="G28" s="16">
        <f>'[1]Numbers Waiting 1st Cons'!$K$31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Held'!$C31:$K31)</f>
        <v>15</v>
      </c>
      <c r="K28" s="18">
        <f>'[1]Number of 2nd Cons Apps Held'!$K$31</f>
        <v>0</v>
      </c>
      <c r="L28" s="18">
        <f>SUM('[1]Number of Priority Apps Held'!$C31:$K31)</f>
        <v>7</v>
      </c>
      <c r="M28" s="19">
        <f>SUM('[1]District Court Family'!$C31:$K31)+SUM('[1]District Court Family Appeals'!$C31:$K31)</f>
        <v>33</v>
      </c>
      <c r="N28" s="19">
        <f>SUM('[1]CC Jud Sep &amp; Div'!$C31:$K31)</f>
        <v>2</v>
      </c>
      <c r="O28" s="132">
        <f>SUM([1]ADMCA!$C$31:K31)</f>
        <v>4</v>
      </c>
    </row>
    <row r="29" spans="1:15" s="7" customFormat="1" ht="16.2" x14ac:dyDescent="0.3">
      <c r="A29" s="14" t="s">
        <v>31</v>
      </c>
      <c r="B29" s="81"/>
      <c r="C29" s="15">
        <f>'[1]Total Applications'!$K$32</f>
        <v>0</v>
      </c>
      <c r="D29" s="15">
        <f>SUM('[1]Total Applications'!$C$32:K32)</f>
        <v>65</v>
      </c>
      <c r="E29" s="16">
        <f>'[1]Waiting Times 1st Cons'!$K$32</f>
        <v>0</v>
      </c>
      <c r="F29" s="16">
        <f>'[1]Number Waiting Priority Apps'!$K$32</f>
        <v>0</v>
      </c>
      <c r="G29" s="16">
        <f>'[1]Numbers Waiting 1st Cons'!$K$32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Held'!$C32:$K32)</f>
        <v>46</v>
      </c>
      <c r="K29" s="18">
        <f>'[1]Number of 2nd Cons Apps Held'!$K$32</f>
        <v>0</v>
      </c>
      <c r="L29" s="18">
        <f>SUM('[1]Number of Priority Apps Held'!$C32:$K32)</f>
        <v>23</v>
      </c>
      <c r="M29" s="19">
        <f>SUM('[1]District Court Family'!$C32:$K32)+SUM('[1]District Court Family Appeals'!$C32:$K32)</f>
        <v>10</v>
      </c>
      <c r="N29" s="19">
        <f>SUM('[1]CC Jud Sep &amp; Div'!$C32:$K32)</f>
        <v>8</v>
      </c>
      <c r="O29" s="132">
        <f>SUM([1]ADMCA!$C$32:K32)</f>
        <v>0</v>
      </c>
    </row>
    <row r="30" spans="1:15" s="7" customFormat="1" ht="16.2" x14ac:dyDescent="0.3">
      <c r="A30" s="14" t="s">
        <v>32</v>
      </c>
      <c r="B30" s="80"/>
      <c r="C30" s="15">
        <f>'[1]Total Applications'!$K$33+'[1]Total Applications'!$K$34</f>
        <v>0</v>
      </c>
      <c r="D30" s="15">
        <f>SUM('[1]Total Applications'!$C$33:K34)</f>
        <v>2080</v>
      </c>
      <c r="E30" s="16">
        <f>'[1]Waiting Times 1st Cons'!$K$33</f>
        <v>0</v>
      </c>
      <c r="F30" s="16">
        <f>'[1]Number Waiting Priority Apps'!$K$33</f>
        <v>0</v>
      </c>
      <c r="G30" s="16">
        <f>'[1]Numbers Waiting 1st Cons'!$K$33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Held'!$C33:K34)</f>
        <v>213</v>
      </c>
      <c r="K30" s="18">
        <f>'[1]Number of 2nd Cons Apps Held'!$K$34+'[1]Number of 2nd Cons Apps Held'!$K$35</f>
        <v>0</v>
      </c>
      <c r="L30" s="18">
        <f>SUM('[1]Number of Priority Apps Held'!$C33:$K34)</f>
        <v>184</v>
      </c>
      <c r="M30" s="19">
        <f>SUM('[1]District Court Family Appeals'!$C$33:$K34)+SUM('[1]District Court Family'!$C33:$K34)</f>
        <v>20</v>
      </c>
      <c r="N30" s="19">
        <f>SUM('[1]CC Jud Sep &amp; Div'!$C33:$K33)</f>
        <v>0</v>
      </c>
      <c r="O30" s="104">
        <f>SUM([1]ADMCA!$C$33:K33)</f>
        <v>4</v>
      </c>
    </row>
    <row r="31" spans="1:15" s="7" customFormat="1" ht="16.2" x14ac:dyDescent="0.3">
      <c r="A31" s="14" t="s">
        <v>33</v>
      </c>
      <c r="B31" s="80"/>
      <c r="C31" s="15">
        <f>'[1]Total Applications'!$K$35</f>
        <v>0</v>
      </c>
      <c r="D31" s="15">
        <f>SUM('[1]Total Applications'!$C$35:K35)</f>
        <v>55</v>
      </c>
      <c r="E31" s="16">
        <f>'[1]Waiting Times 1st Cons'!$K$35</f>
        <v>0</v>
      </c>
      <c r="F31" s="16">
        <f>'[1]Number Waiting Priority Apps'!$K$35</f>
        <v>0</v>
      </c>
      <c r="G31" s="16">
        <f>'[1]Numbers Waiting 1st Cons'!$K$35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Held'!$C35:$K35)</f>
        <v>24</v>
      </c>
      <c r="K31" s="18">
        <f>'[1]Number of 2nd Cons Apps Held'!$K$35</f>
        <v>0</v>
      </c>
      <c r="L31" s="18">
        <f>SUM('[1]Number of Priority Apps Held'!$C35:$K35)</f>
        <v>5</v>
      </c>
      <c r="M31" s="19">
        <f>SUM('[1]District Court Family'!$C35:$K35)+SUM('[1]District Court Family Appeals'!$C35:$K35)</f>
        <v>11</v>
      </c>
      <c r="N31" s="19">
        <f>SUM('[1]CC Jud Sep &amp; Div'!$C35:$K35)</f>
        <v>21</v>
      </c>
      <c r="O31" s="131">
        <f>SUM([1]ADMCA!$C$35:K35)</f>
        <v>3</v>
      </c>
    </row>
    <row r="32" spans="1:15" s="7" customFormat="1" ht="16.2" x14ac:dyDescent="0.3">
      <c r="A32" s="14" t="s">
        <v>34</v>
      </c>
      <c r="B32" s="81"/>
      <c r="C32" s="15">
        <f>'[1]Total Applications'!$K$36</f>
        <v>0</v>
      </c>
      <c r="D32" s="15">
        <f>SUM('[1]Total Applications'!$C$36:K36)</f>
        <v>179</v>
      </c>
      <c r="E32" s="16">
        <f>'[1]Waiting Times 1st Cons'!$K$36</f>
        <v>0</v>
      </c>
      <c r="F32" s="16">
        <f>'[1]Number Waiting Priority Apps'!$K$36</f>
        <v>0</v>
      </c>
      <c r="G32" s="16">
        <f>'[1]Numbers Waiting 1st Cons'!$K$36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Held'!$C36:$K36)</f>
        <v>60</v>
      </c>
      <c r="K32" s="18">
        <f>'[1]Number of 2nd Cons Apps Held'!$K$36</f>
        <v>0</v>
      </c>
      <c r="L32" s="18">
        <f>SUM('[1]Number of Priority Apps Held'!$C36:$K36)</f>
        <v>23</v>
      </c>
      <c r="M32" s="19">
        <f>SUM('[1]District Court Family'!$C36:$K36)+SUM('[1]District Court Family Appeals'!$C36:$K36)</f>
        <v>78</v>
      </c>
      <c r="N32" s="19">
        <f>SUM('[1]CC Jud Sep &amp; Div'!$C36:$K36)</f>
        <v>0</v>
      </c>
      <c r="O32" s="132">
        <f>SUM([1]ADMCA!$C$36:K36)</f>
        <v>0</v>
      </c>
    </row>
    <row r="33" spans="1:15" s="7" customFormat="1" ht="16.2" x14ac:dyDescent="0.3">
      <c r="A33" s="14" t="s">
        <v>35</v>
      </c>
      <c r="B33" s="80"/>
      <c r="C33" s="15">
        <f>'[1]Total Applications'!$K$37</f>
        <v>0</v>
      </c>
      <c r="D33" s="15">
        <f>SUM('[1]Total Applications'!$C$37:K37)</f>
        <v>52</v>
      </c>
      <c r="E33" s="16">
        <f>'[1]Waiting Times 1st Cons'!$K$37</f>
        <v>0</v>
      </c>
      <c r="F33" s="16">
        <f>'[1]Number Waiting Priority Apps'!$K$37</f>
        <v>0</v>
      </c>
      <c r="G33" s="16">
        <f>'[1]Numbers Waiting 1st Cons'!$K$37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Held'!$C37:$K37)</f>
        <v>17</v>
      </c>
      <c r="K33" s="18">
        <f>'[1]Number of 2nd Cons Apps Held'!$K$37</f>
        <v>0</v>
      </c>
      <c r="L33" s="18">
        <f>SUM('[1]Number of Priority Apps Held'!$C37:$K37)</f>
        <v>1</v>
      </c>
      <c r="M33" s="19">
        <f>SUM('[1]District Court Family'!$C37:$K37)+SUM('[1]District Court Family Appeals'!$C37:$K37)</f>
        <v>28</v>
      </c>
      <c r="N33" s="19">
        <f>SUM('[1]CC Jud Sep &amp; Div'!$C37:$K37)</f>
        <v>0</v>
      </c>
      <c r="O33" s="132">
        <f>SUM([1]ADMCA!$C$37:K37)</f>
        <v>0</v>
      </c>
    </row>
    <row r="34" spans="1:15" s="7" customFormat="1" ht="16.2" x14ac:dyDescent="0.3">
      <c r="A34" s="14" t="s">
        <v>36</v>
      </c>
      <c r="B34" s="80"/>
      <c r="C34" s="15">
        <f>'[1]Total Applications'!$K$38</f>
        <v>0</v>
      </c>
      <c r="D34" s="15">
        <f>SUM('[1]Total Applications'!$C$38:K38)</f>
        <v>122</v>
      </c>
      <c r="E34" s="16">
        <f>'[1]Waiting Times 1st Cons'!$K$38</f>
        <v>0</v>
      </c>
      <c r="F34" s="16">
        <f>'[1]Number Waiting Priority Apps'!$K$38</f>
        <v>0</v>
      </c>
      <c r="G34" s="16">
        <f>'[1]Numbers Waiting 1st Cons'!$K$38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Held'!$C38:$K38)</f>
        <v>28</v>
      </c>
      <c r="K34" s="18">
        <f>'[1]Number of 2nd Cons Apps Held'!$K$38</f>
        <v>0</v>
      </c>
      <c r="L34" s="18">
        <f>SUM('[1]Number of Priority Apps Held'!$C38:$K38)</f>
        <v>8</v>
      </c>
      <c r="M34" s="19">
        <f>SUM('[1]District Court Family'!$C38:$K38)+SUM('[1]District Court Family Appeals'!$C38:$K38)</f>
        <v>53</v>
      </c>
      <c r="N34" s="19">
        <f>SUM('[1]CC Jud Sep &amp; Div'!$C38:$K38)</f>
        <v>4</v>
      </c>
      <c r="O34" s="104">
        <f>SUM([1]ADMCA!$C$38:K38)</f>
        <v>5</v>
      </c>
    </row>
    <row r="35" spans="1:15" s="7" customFormat="1" ht="16.2" x14ac:dyDescent="0.3">
      <c r="A35" s="14" t="s">
        <v>37</v>
      </c>
      <c r="B35" s="81"/>
      <c r="C35" s="15">
        <f>'[1]Total Applications'!$K$39</f>
        <v>0</v>
      </c>
      <c r="D35" s="15">
        <f>SUM('[1]Total Applications'!$C$39:K39)</f>
        <v>121</v>
      </c>
      <c r="E35" s="16">
        <f>'[1]Waiting Times 1st Cons'!$K$39</f>
        <v>0</v>
      </c>
      <c r="F35" s="16">
        <f>'[1]Number Waiting Priority Apps'!$K$39</f>
        <v>0</v>
      </c>
      <c r="G35" s="16">
        <f>'[1]Numbers Waiting 1st Cons'!$K$39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Held'!$C39:$K39)</f>
        <v>31</v>
      </c>
      <c r="K35" s="18">
        <f>'[1]Number of 2nd Cons Apps Held'!$K$39</f>
        <v>0</v>
      </c>
      <c r="L35" s="18">
        <f>SUM('[1]Number of Priority Apps Held'!$C39:$K39)</f>
        <v>6</v>
      </c>
      <c r="M35" s="19">
        <f>SUM('[1]District Court Family'!$C39:$K39)+SUM('[1]District Court Family Appeals'!$C39:$K39)</f>
        <v>51</v>
      </c>
      <c r="N35" s="19">
        <f>SUM('[1]CC Jud Sep &amp; Div'!$C39:$K39)</f>
        <v>0</v>
      </c>
      <c r="O35" s="102">
        <f>SUM([1]ADMCA!$C$39:K39)</f>
        <v>6</v>
      </c>
    </row>
    <row r="36" spans="1:15" s="7" customFormat="1" ht="16.8" thickBot="1" x14ac:dyDescent="0.35">
      <c r="A36" s="20" t="s">
        <v>38</v>
      </c>
      <c r="B36" s="48"/>
      <c r="C36" s="114">
        <f>'[1]Total Applications'!$K$40</f>
        <v>0</v>
      </c>
      <c r="D36" s="114">
        <f>SUM('[1]Total Applications'!$C$40:K40)</f>
        <v>126</v>
      </c>
      <c r="E36" s="115">
        <f>'[1]Waiting Times 1st Cons'!$K$40</f>
        <v>0</v>
      </c>
      <c r="F36" s="115">
        <f>'[1]Number Waiting Priority Apps'!$K$40</f>
        <v>0</v>
      </c>
      <c r="G36" s="115">
        <f>'[1]Numbers Waiting 1st Cons'!$K$40</f>
        <v>0</v>
      </c>
      <c r="H36" s="22">
        <f>'[1]Waiting Times 2nd Cons'!$F40</f>
        <v>0</v>
      </c>
      <c r="I36" s="22">
        <f>'[1]Numbers Waiting 2nd Cons'!$F40</f>
        <v>0</v>
      </c>
      <c r="J36" s="92">
        <f>SUM('[1]Number of 1st Cons Apps Held'!$C40:$K40)</f>
        <v>17</v>
      </c>
      <c r="K36" s="92">
        <f>'[1]Number of 2nd Cons Apps Held'!$K$40</f>
        <v>0</v>
      </c>
      <c r="L36" s="92">
        <f>SUM('[1]Number of Priority Apps Held'!$C40:$K40)</f>
        <v>10</v>
      </c>
      <c r="M36" s="93">
        <f>SUM('[1]District Court Family'!$C40:$K40)+SUM('[1]District Court Family Appeals'!$C40:$K40)</f>
        <v>73</v>
      </c>
      <c r="N36" s="93">
        <f>SUM('[1]CC Jud Sep &amp; Div'!$C40:$K40)</f>
        <v>0</v>
      </c>
      <c r="O36" s="102">
        <f>SUM([1]ADMCA!$C$40:K40)</f>
        <v>6</v>
      </c>
    </row>
    <row r="37" spans="1:15" ht="13.2" thickTop="1" x14ac:dyDescent="0.2">
      <c r="O37" s="13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May!Print_Area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2025-05-02T12:36:39Z</dcterms:modified>
</cp:coreProperties>
</file>