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xglynn\Downloads\"/>
    </mc:Choice>
  </mc:AlternateContent>
  <xr:revisionPtr revIDLastSave="0" documentId="13_ncr:1_{DC2DC04E-E9A2-4EA6-BCB9-CBE69FE53F07}" xr6:coauthVersionLast="47" xr6:coauthVersionMax="47" xr10:uidLastSave="{00000000-0000-0000-0000-000000000000}"/>
  <bookViews>
    <workbookView xWindow="-110" yWindow="-110" windowWidth="19420" windowHeight="11500" firstSheet="1" activeTab="10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externalReferences>
    <externalReference r:id="rId13"/>
    <externalReference r:id="rId14"/>
  </externalReferences>
  <definedNames>
    <definedName name="_xlnm.Print_Area" localSheetId="4">May!$A$1:$O$38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8" l="1"/>
  <c r="D36" i="12" l="1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28" i="2"/>
  <c r="D36" i="2"/>
  <c r="D35" i="2"/>
  <c r="D30" i="2"/>
  <c r="D34" i="2"/>
  <c r="D33" i="2"/>
  <c r="D32" i="2"/>
  <c r="D31" i="2"/>
  <c r="D29" i="2"/>
  <c r="D27" i="2"/>
  <c r="D26" i="2"/>
  <c r="D25" i="2"/>
  <c r="D24" i="2"/>
  <c r="D23" i="2"/>
  <c r="D22" i="2"/>
  <c r="D11" i="2"/>
  <c r="D14" i="2"/>
  <c r="D17" i="2"/>
  <c r="D20" i="2"/>
  <c r="D21" i="2"/>
  <c r="D19" i="2"/>
  <c r="D18" i="2"/>
  <c r="D16" i="2"/>
  <c r="D15" i="2"/>
  <c r="D13" i="2"/>
  <c r="D12" i="2"/>
  <c r="D10" i="2"/>
  <c r="D9" i="2"/>
  <c r="D8" i="2"/>
  <c r="D7" i="2"/>
  <c r="D6" i="2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O33" i="5" l="1"/>
  <c r="O33" i="4"/>
  <c r="O33" i="3"/>
  <c r="O33" i="2"/>
  <c r="O7" i="12"/>
  <c r="O33" i="12"/>
  <c r="O11" i="12"/>
  <c r="O36" i="12"/>
  <c r="O35" i="12"/>
  <c r="O34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0" i="12"/>
  <c r="O9" i="12"/>
  <c r="O8" i="12"/>
  <c r="O6" i="12"/>
  <c r="O7" i="11"/>
  <c r="O33" i="11"/>
  <c r="O11" i="11"/>
  <c r="O36" i="11"/>
  <c r="O35" i="11"/>
  <c r="O34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0" i="11"/>
  <c r="O9" i="11"/>
  <c r="O8" i="11"/>
  <c r="O6" i="11"/>
  <c r="O11" i="10"/>
  <c r="O33" i="10"/>
  <c r="O7" i="10"/>
  <c r="O36" i="10"/>
  <c r="O35" i="10"/>
  <c r="O34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0" i="10"/>
  <c r="O9" i="10"/>
  <c r="O8" i="10"/>
  <c r="O6" i="10"/>
  <c r="O33" i="9"/>
  <c r="O7" i="9"/>
  <c r="O11" i="9"/>
  <c r="O36" i="9"/>
  <c r="O35" i="9"/>
  <c r="O34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0" i="9"/>
  <c r="O9" i="9"/>
  <c r="O8" i="9"/>
  <c r="O6" i="9"/>
  <c r="O7" i="8"/>
  <c r="O11" i="8"/>
  <c r="O36" i="8"/>
  <c r="O35" i="8"/>
  <c r="O34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0" i="8"/>
  <c r="O9" i="8"/>
  <c r="O8" i="8"/>
  <c r="O6" i="8"/>
  <c r="O33" i="7"/>
  <c r="O7" i="7"/>
  <c r="O36" i="7"/>
  <c r="O35" i="7"/>
  <c r="O34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0" i="7"/>
  <c r="O9" i="7"/>
  <c r="O8" i="7"/>
  <c r="O6" i="7"/>
  <c r="O7" i="6"/>
  <c r="O11" i="6"/>
  <c r="O33" i="6"/>
  <c r="O36" i="6"/>
  <c r="O35" i="6"/>
  <c r="O34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0" i="6"/>
  <c r="O9" i="6"/>
  <c r="O8" i="6"/>
  <c r="O6" i="6"/>
  <c r="O7" i="2"/>
  <c r="O7" i="3"/>
  <c r="O7" i="4"/>
  <c r="O7" i="5"/>
  <c r="O36" i="5"/>
  <c r="O35" i="5"/>
  <c r="O34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0" i="5"/>
  <c r="O9" i="5"/>
  <c r="O8" i="5"/>
  <c r="O6" i="5"/>
  <c r="O11" i="5"/>
  <c r="O11" i="4"/>
  <c r="O11" i="3"/>
  <c r="O11" i="2"/>
  <c r="O36" i="4"/>
  <c r="O35" i="4"/>
  <c r="O34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0" i="4"/>
  <c r="O9" i="4"/>
  <c r="O8" i="4"/>
  <c r="O6" i="4"/>
  <c r="O36" i="3"/>
  <c r="O35" i="3"/>
  <c r="O34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0" i="3"/>
  <c r="O9" i="3"/>
  <c r="O8" i="3"/>
  <c r="O6" i="3"/>
  <c r="O11" i="7"/>
  <c r="O36" i="2"/>
  <c r="O35" i="2"/>
  <c r="O34" i="2"/>
  <c r="O32" i="2"/>
  <c r="O31" i="2"/>
  <c r="O30" i="2"/>
  <c r="O29" i="2"/>
  <c r="O28" i="2"/>
  <c r="O27" i="2"/>
  <c r="O26" i="2"/>
  <c r="O25" i="2"/>
  <c r="O24" i="2"/>
  <c r="O23" i="2"/>
  <c r="O22" i="2"/>
  <c r="O19" i="2"/>
  <c r="O21" i="2"/>
  <c r="O20" i="2"/>
  <c r="O18" i="2"/>
  <c r="O17" i="2"/>
  <c r="O16" i="2"/>
  <c r="O15" i="2"/>
  <c r="O14" i="2"/>
  <c r="O13" i="2"/>
  <c r="O12" i="2"/>
  <c r="O10" i="2"/>
  <c r="O9" i="2"/>
  <c r="O8" i="2"/>
  <c r="O6" i="2" l="1"/>
  <c r="O34" i="1"/>
  <c r="O36" i="1"/>
  <c r="O35" i="1"/>
  <c r="O32" i="1"/>
  <c r="O33" i="1"/>
  <c r="O31" i="1"/>
  <c r="O29" i="1"/>
  <c r="O30" i="1"/>
  <c r="O28" i="1"/>
  <c r="O27" i="1"/>
  <c r="O26" i="1"/>
  <c r="O25" i="1"/>
  <c r="O24" i="1"/>
  <c r="O23" i="1"/>
  <c r="O21" i="1"/>
  <c r="O22" i="1"/>
  <c r="O20" i="1"/>
  <c r="O19" i="1"/>
  <c r="O18" i="1"/>
  <c r="O17" i="1"/>
  <c r="O16" i="1"/>
  <c r="O15" i="1"/>
  <c r="O14" i="1"/>
  <c r="O12" i="1"/>
  <c r="O13" i="1"/>
  <c r="O11" i="1"/>
  <c r="O10" i="1"/>
  <c r="O8" i="1"/>
  <c r="O7" i="1"/>
  <c r="O6" i="1"/>
  <c r="O9" i="1" l="1"/>
  <c r="E6" i="5" l="1"/>
  <c r="N36" i="12"/>
  <c r="M36" i="12"/>
  <c r="L36" i="12"/>
  <c r="J36" i="12"/>
  <c r="N35" i="12"/>
  <c r="M35" i="12"/>
  <c r="L35" i="12"/>
  <c r="J35" i="12"/>
  <c r="N34" i="12"/>
  <c r="M34" i="12"/>
  <c r="L34" i="12"/>
  <c r="J34" i="12"/>
  <c r="N33" i="12"/>
  <c r="M33" i="12"/>
  <c r="L33" i="12"/>
  <c r="J33" i="12"/>
  <c r="N32" i="12"/>
  <c r="M32" i="12"/>
  <c r="L32" i="12"/>
  <c r="J32" i="12"/>
  <c r="N31" i="12"/>
  <c r="M31" i="12"/>
  <c r="L31" i="12"/>
  <c r="J31" i="12"/>
  <c r="N30" i="12"/>
  <c r="M30" i="12"/>
  <c r="L30" i="12"/>
  <c r="J30" i="12"/>
  <c r="N29" i="12"/>
  <c r="M29" i="12"/>
  <c r="L29" i="12"/>
  <c r="J29" i="12"/>
  <c r="N28" i="12"/>
  <c r="M28" i="12"/>
  <c r="L28" i="12"/>
  <c r="J28" i="12"/>
  <c r="N27" i="12"/>
  <c r="M27" i="12"/>
  <c r="L27" i="12"/>
  <c r="J27" i="12"/>
  <c r="N26" i="12"/>
  <c r="M26" i="12"/>
  <c r="L26" i="12"/>
  <c r="J26" i="12"/>
  <c r="N25" i="12"/>
  <c r="M25" i="12"/>
  <c r="L25" i="12"/>
  <c r="J25" i="12"/>
  <c r="N24" i="12"/>
  <c r="M24" i="12"/>
  <c r="L24" i="12"/>
  <c r="J24" i="12"/>
  <c r="N23" i="12"/>
  <c r="M23" i="12"/>
  <c r="L23" i="12"/>
  <c r="J23" i="12"/>
  <c r="N22" i="12"/>
  <c r="M22" i="12"/>
  <c r="L22" i="12"/>
  <c r="J22" i="12"/>
  <c r="N21" i="12"/>
  <c r="M21" i="12"/>
  <c r="L21" i="12"/>
  <c r="J21" i="12"/>
  <c r="N20" i="12"/>
  <c r="M20" i="12"/>
  <c r="L20" i="12"/>
  <c r="J20" i="12"/>
  <c r="N19" i="12"/>
  <c r="M19" i="12"/>
  <c r="L19" i="12"/>
  <c r="J19" i="12"/>
  <c r="N18" i="12"/>
  <c r="M18" i="12"/>
  <c r="L18" i="12"/>
  <c r="J18" i="12"/>
  <c r="N17" i="12"/>
  <c r="M17" i="12"/>
  <c r="L17" i="12"/>
  <c r="J17" i="12"/>
  <c r="N16" i="12"/>
  <c r="M16" i="12"/>
  <c r="L16" i="12"/>
  <c r="J16" i="12"/>
  <c r="N15" i="12"/>
  <c r="M15" i="12"/>
  <c r="L15" i="12"/>
  <c r="J15" i="12"/>
  <c r="N14" i="12"/>
  <c r="M14" i="12"/>
  <c r="L14" i="12"/>
  <c r="J14" i="12"/>
  <c r="N13" i="12"/>
  <c r="M13" i="12"/>
  <c r="L13" i="12"/>
  <c r="J13" i="12"/>
  <c r="N12" i="12"/>
  <c r="M12" i="12"/>
  <c r="L12" i="12"/>
  <c r="J12" i="12"/>
  <c r="N11" i="12"/>
  <c r="M11" i="12"/>
  <c r="L11" i="12"/>
  <c r="J11" i="12"/>
  <c r="N10" i="12"/>
  <c r="M10" i="12"/>
  <c r="L10" i="12"/>
  <c r="J10" i="12"/>
  <c r="N9" i="12"/>
  <c r="M9" i="12"/>
  <c r="L9" i="12"/>
  <c r="J9" i="12"/>
  <c r="N8" i="12"/>
  <c r="M8" i="12"/>
  <c r="L8" i="12"/>
  <c r="J8" i="12"/>
  <c r="N7" i="12"/>
  <c r="M7" i="12"/>
  <c r="L7" i="12"/>
  <c r="J7" i="12"/>
  <c r="N6" i="12"/>
  <c r="M6" i="12"/>
  <c r="L6" i="12"/>
  <c r="J6" i="12"/>
  <c r="E24" i="12"/>
  <c r="E19" i="12"/>
  <c r="N36" i="11"/>
  <c r="M36" i="11"/>
  <c r="L36" i="11"/>
  <c r="J36" i="11"/>
  <c r="N35" i="11"/>
  <c r="M35" i="11"/>
  <c r="L35" i="11"/>
  <c r="J35" i="11"/>
  <c r="N34" i="11"/>
  <c r="M34" i="11"/>
  <c r="L34" i="11"/>
  <c r="J34" i="11"/>
  <c r="N33" i="11"/>
  <c r="M33" i="11"/>
  <c r="L33" i="11"/>
  <c r="J33" i="11"/>
  <c r="N32" i="11"/>
  <c r="M32" i="11"/>
  <c r="L32" i="11"/>
  <c r="J32" i="11"/>
  <c r="N31" i="11"/>
  <c r="M31" i="11"/>
  <c r="L31" i="11"/>
  <c r="J31" i="11"/>
  <c r="N30" i="11"/>
  <c r="M30" i="11"/>
  <c r="L30" i="11"/>
  <c r="J30" i="11"/>
  <c r="N29" i="11"/>
  <c r="M29" i="11"/>
  <c r="L29" i="11"/>
  <c r="J29" i="11"/>
  <c r="N28" i="11"/>
  <c r="M28" i="11"/>
  <c r="L28" i="11"/>
  <c r="J28" i="11"/>
  <c r="N27" i="11"/>
  <c r="M27" i="11"/>
  <c r="L27" i="11"/>
  <c r="J27" i="11"/>
  <c r="N26" i="11"/>
  <c r="M26" i="11"/>
  <c r="L26" i="11"/>
  <c r="J26" i="11"/>
  <c r="N25" i="11"/>
  <c r="M25" i="11"/>
  <c r="L25" i="11"/>
  <c r="J25" i="11"/>
  <c r="N24" i="11"/>
  <c r="M24" i="11"/>
  <c r="L24" i="11"/>
  <c r="J24" i="11"/>
  <c r="N23" i="11"/>
  <c r="M23" i="11"/>
  <c r="L23" i="11"/>
  <c r="J23" i="11"/>
  <c r="N22" i="11"/>
  <c r="M22" i="11"/>
  <c r="L22" i="11"/>
  <c r="J22" i="11"/>
  <c r="N21" i="11"/>
  <c r="M21" i="11"/>
  <c r="L21" i="11"/>
  <c r="J21" i="11"/>
  <c r="N20" i="11"/>
  <c r="M20" i="11"/>
  <c r="L20" i="11"/>
  <c r="J20" i="11"/>
  <c r="N19" i="11"/>
  <c r="M19" i="11"/>
  <c r="L19" i="11"/>
  <c r="J19" i="11"/>
  <c r="N18" i="11"/>
  <c r="M18" i="11"/>
  <c r="L18" i="11"/>
  <c r="J18" i="11"/>
  <c r="N17" i="11"/>
  <c r="M17" i="11"/>
  <c r="L17" i="11"/>
  <c r="J17" i="11"/>
  <c r="N16" i="11"/>
  <c r="M16" i="11"/>
  <c r="L16" i="11"/>
  <c r="J16" i="11"/>
  <c r="N15" i="11"/>
  <c r="M15" i="11"/>
  <c r="L15" i="11"/>
  <c r="J15" i="11"/>
  <c r="N14" i="11"/>
  <c r="M14" i="11"/>
  <c r="L14" i="11"/>
  <c r="J14" i="11"/>
  <c r="N13" i="11"/>
  <c r="M13" i="11"/>
  <c r="L13" i="11"/>
  <c r="J13" i="11"/>
  <c r="N12" i="11"/>
  <c r="M12" i="11"/>
  <c r="L12" i="11"/>
  <c r="J12" i="11"/>
  <c r="N11" i="11"/>
  <c r="M11" i="11"/>
  <c r="L11" i="11"/>
  <c r="J11" i="11"/>
  <c r="N10" i="11"/>
  <c r="M10" i="11"/>
  <c r="L10" i="11"/>
  <c r="J10" i="11"/>
  <c r="N9" i="11"/>
  <c r="M9" i="11"/>
  <c r="L9" i="11"/>
  <c r="J9" i="11"/>
  <c r="N8" i="11"/>
  <c r="M8" i="11"/>
  <c r="L8" i="11"/>
  <c r="J8" i="11"/>
  <c r="N7" i="11"/>
  <c r="M7" i="11"/>
  <c r="L7" i="11"/>
  <c r="J7" i="11"/>
  <c r="N6" i="11"/>
  <c r="M6" i="11"/>
  <c r="L6" i="11"/>
  <c r="J6" i="11"/>
  <c r="E24" i="11"/>
  <c r="E19" i="11"/>
  <c r="N36" i="10"/>
  <c r="M36" i="10"/>
  <c r="L36" i="10"/>
  <c r="J36" i="10"/>
  <c r="N35" i="10"/>
  <c r="M35" i="10"/>
  <c r="L35" i="10"/>
  <c r="J35" i="10"/>
  <c r="N34" i="10"/>
  <c r="M34" i="10"/>
  <c r="L34" i="10"/>
  <c r="J34" i="10"/>
  <c r="N33" i="10"/>
  <c r="M33" i="10"/>
  <c r="L33" i="10"/>
  <c r="J33" i="10"/>
  <c r="N32" i="10"/>
  <c r="M32" i="10"/>
  <c r="L32" i="10"/>
  <c r="J32" i="10"/>
  <c r="N31" i="10"/>
  <c r="M31" i="10"/>
  <c r="L31" i="10"/>
  <c r="J31" i="10"/>
  <c r="N30" i="10"/>
  <c r="M30" i="10"/>
  <c r="L30" i="10"/>
  <c r="J30" i="10"/>
  <c r="N29" i="10"/>
  <c r="M29" i="10"/>
  <c r="L29" i="10"/>
  <c r="J29" i="10"/>
  <c r="N28" i="10"/>
  <c r="M28" i="10"/>
  <c r="L28" i="10"/>
  <c r="J28" i="10"/>
  <c r="N27" i="10"/>
  <c r="M27" i="10"/>
  <c r="L27" i="10"/>
  <c r="J27" i="10"/>
  <c r="N26" i="10"/>
  <c r="M26" i="10"/>
  <c r="L26" i="10"/>
  <c r="J26" i="10"/>
  <c r="N25" i="10"/>
  <c r="M25" i="10"/>
  <c r="L25" i="10"/>
  <c r="J25" i="10"/>
  <c r="N24" i="10"/>
  <c r="M24" i="10"/>
  <c r="L24" i="10"/>
  <c r="J24" i="10"/>
  <c r="N23" i="10"/>
  <c r="M23" i="10"/>
  <c r="L23" i="10"/>
  <c r="J23" i="10"/>
  <c r="N22" i="10"/>
  <c r="M22" i="10"/>
  <c r="L22" i="10"/>
  <c r="J22" i="10"/>
  <c r="N21" i="10"/>
  <c r="M21" i="10"/>
  <c r="L21" i="10"/>
  <c r="J21" i="10"/>
  <c r="N20" i="10"/>
  <c r="M20" i="10"/>
  <c r="L20" i="10"/>
  <c r="J20" i="10"/>
  <c r="N19" i="10"/>
  <c r="M19" i="10"/>
  <c r="L19" i="10"/>
  <c r="J19" i="10"/>
  <c r="N18" i="10"/>
  <c r="M18" i="10"/>
  <c r="L18" i="10"/>
  <c r="J18" i="10"/>
  <c r="N17" i="10"/>
  <c r="M17" i="10"/>
  <c r="L17" i="10"/>
  <c r="J17" i="10"/>
  <c r="N16" i="10"/>
  <c r="M16" i="10"/>
  <c r="L16" i="10"/>
  <c r="J16" i="10"/>
  <c r="N15" i="10"/>
  <c r="M15" i="10"/>
  <c r="L15" i="10"/>
  <c r="J15" i="10"/>
  <c r="N14" i="10"/>
  <c r="M14" i="10"/>
  <c r="L14" i="10"/>
  <c r="J14" i="10"/>
  <c r="N13" i="10"/>
  <c r="M13" i="10"/>
  <c r="L13" i="10"/>
  <c r="J13" i="10"/>
  <c r="N12" i="10"/>
  <c r="M12" i="10"/>
  <c r="L12" i="10"/>
  <c r="J12" i="10"/>
  <c r="N11" i="10"/>
  <c r="M11" i="10"/>
  <c r="L11" i="10"/>
  <c r="J11" i="10"/>
  <c r="N10" i="10"/>
  <c r="M10" i="10"/>
  <c r="L10" i="10"/>
  <c r="J10" i="10"/>
  <c r="N9" i="10"/>
  <c r="M9" i="10"/>
  <c r="L9" i="10"/>
  <c r="J9" i="10"/>
  <c r="N8" i="10"/>
  <c r="M8" i="10"/>
  <c r="L8" i="10"/>
  <c r="J8" i="10"/>
  <c r="N7" i="10"/>
  <c r="M7" i="10"/>
  <c r="L7" i="10"/>
  <c r="J7" i="10"/>
  <c r="N6" i="10"/>
  <c r="M6" i="10"/>
  <c r="L6" i="10"/>
  <c r="J6" i="10"/>
  <c r="E19" i="10"/>
  <c r="E24" i="10"/>
  <c r="N36" i="9"/>
  <c r="M36" i="9"/>
  <c r="L36" i="9"/>
  <c r="J36" i="9"/>
  <c r="N35" i="9"/>
  <c r="M35" i="9"/>
  <c r="L35" i="9"/>
  <c r="J35" i="9"/>
  <c r="N34" i="9"/>
  <c r="M34" i="9"/>
  <c r="L34" i="9"/>
  <c r="J34" i="9"/>
  <c r="N33" i="9"/>
  <c r="M33" i="9"/>
  <c r="L33" i="9"/>
  <c r="J33" i="9"/>
  <c r="N32" i="9"/>
  <c r="M32" i="9"/>
  <c r="L32" i="9"/>
  <c r="J32" i="9"/>
  <c r="N31" i="9"/>
  <c r="M31" i="9"/>
  <c r="L31" i="9"/>
  <c r="J31" i="9"/>
  <c r="N30" i="9"/>
  <c r="M30" i="9"/>
  <c r="L30" i="9"/>
  <c r="J30" i="9"/>
  <c r="N29" i="9"/>
  <c r="M29" i="9"/>
  <c r="L29" i="9"/>
  <c r="J29" i="9"/>
  <c r="N28" i="9"/>
  <c r="M28" i="9"/>
  <c r="L28" i="9"/>
  <c r="J28" i="9"/>
  <c r="N27" i="9"/>
  <c r="M27" i="9"/>
  <c r="L27" i="9"/>
  <c r="J27" i="9"/>
  <c r="N26" i="9"/>
  <c r="M26" i="9"/>
  <c r="L26" i="9"/>
  <c r="J26" i="9"/>
  <c r="N25" i="9"/>
  <c r="M25" i="9"/>
  <c r="L25" i="9"/>
  <c r="J25" i="9"/>
  <c r="N24" i="9"/>
  <c r="M24" i="9"/>
  <c r="L24" i="9"/>
  <c r="J24" i="9"/>
  <c r="N23" i="9"/>
  <c r="M23" i="9"/>
  <c r="L23" i="9"/>
  <c r="J23" i="9"/>
  <c r="N22" i="9"/>
  <c r="M22" i="9"/>
  <c r="L22" i="9"/>
  <c r="J22" i="9"/>
  <c r="N21" i="9"/>
  <c r="M21" i="9"/>
  <c r="L21" i="9"/>
  <c r="J21" i="9"/>
  <c r="N20" i="9"/>
  <c r="M20" i="9"/>
  <c r="L20" i="9"/>
  <c r="J20" i="9"/>
  <c r="N19" i="9"/>
  <c r="M19" i="9"/>
  <c r="L19" i="9"/>
  <c r="J19" i="9"/>
  <c r="N18" i="9"/>
  <c r="M18" i="9"/>
  <c r="L18" i="9"/>
  <c r="J18" i="9"/>
  <c r="N17" i="9"/>
  <c r="M17" i="9"/>
  <c r="L17" i="9"/>
  <c r="J17" i="9"/>
  <c r="N16" i="9"/>
  <c r="M16" i="9"/>
  <c r="L16" i="9"/>
  <c r="J16" i="9"/>
  <c r="N15" i="9"/>
  <c r="M15" i="9"/>
  <c r="L15" i="9"/>
  <c r="J15" i="9"/>
  <c r="N14" i="9"/>
  <c r="M14" i="9"/>
  <c r="L14" i="9"/>
  <c r="J14" i="9"/>
  <c r="N13" i="9"/>
  <c r="M13" i="9"/>
  <c r="L13" i="9"/>
  <c r="J13" i="9"/>
  <c r="N12" i="9"/>
  <c r="M12" i="9"/>
  <c r="L12" i="9"/>
  <c r="J12" i="9"/>
  <c r="N11" i="9"/>
  <c r="M11" i="9"/>
  <c r="L11" i="9"/>
  <c r="J11" i="9"/>
  <c r="N10" i="9"/>
  <c r="M10" i="9"/>
  <c r="L10" i="9"/>
  <c r="J10" i="9"/>
  <c r="N9" i="9"/>
  <c r="M9" i="9"/>
  <c r="L9" i="9"/>
  <c r="J9" i="9"/>
  <c r="N8" i="9"/>
  <c r="M8" i="9"/>
  <c r="L8" i="9"/>
  <c r="J8" i="9"/>
  <c r="N7" i="9"/>
  <c r="M7" i="9"/>
  <c r="L7" i="9"/>
  <c r="J7" i="9"/>
  <c r="N6" i="9"/>
  <c r="M6" i="9"/>
  <c r="L6" i="9"/>
  <c r="J6" i="9"/>
  <c r="E24" i="9"/>
  <c r="E19" i="9"/>
  <c r="N36" i="8"/>
  <c r="M36" i="8"/>
  <c r="L36" i="8"/>
  <c r="J36" i="8"/>
  <c r="N35" i="8"/>
  <c r="M35" i="8"/>
  <c r="L35" i="8"/>
  <c r="J35" i="8"/>
  <c r="N34" i="8"/>
  <c r="M34" i="8"/>
  <c r="L34" i="8"/>
  <c r="J34" i="8"/>
  <c r="N33" i="8"/>
  <c r="M33" i="8"/>
  <c r="L33" i="8"/>
  <c r="J33" i="8"/>
  <c r="N32" i="8"/>
  <c r="M32" i="8"/>
  <c r="L32" i="8"/>
  <c r="J32" i="8"/>
  <c r="N31" i="8"/>
  <c r="M31" i="8"/>
  <c r="L31" i="8"/>
  <c r="J31" i="8"/>
  <c r="N30" i="8"/>
  <c r="M30" i="8"/>
  <c r="L30" i="8"/>
  <c r="J30" i="8"/>
  <c r="N29" i="8"/>
  <c r="M29" i="8"/>
  <c r="L29" i="8"/>
  <c r="J29" i="8"/>
  <c r="N28" i="8"/>
  <c r="M28" i="8"/>
  <c r="L28" i="8"/>
  <c r="J28" i="8"/>
  <c r="N27" i="8"/>
  <c r="M27" i="8"/>
  <c r="L27" i="8"/>
  <c r="J27" i="8"/>
  <c r="N26" i="8"/>
  <c r="M26" i="8"/>
  <c r="L26" i="8"/>
  <c r="J26" i="8"/>
  <c r="N25" i="8"/>
  <c r="M25" i="8"/>
  <c r="L25" i="8"/>
  <c r="J25" i="8"/>
  <c r="N24" i="8"/>
  <c r="M24" i="8"/>
  <c r="L24" i="8"/>
  <c r="J24" i="8"/>
  <c r="N23" i="8"/>
  <c r="M23" i="8"/>
  <c r="L23" i="8"/>
  <c r="J23" i="8"/>
  <c r="N22" i="8"/>
  <c r="M22" i="8"/>
  <c r="L22" i="8"/>
  <c r="J22" i="8"/>
  <c r="N21" i="8"/>
  <c r="M21" i="8"/>
  <c r="L21" i="8"/>
  <c r="J21" i="8"/>
  <c r="N20" i="8"/>
  <c r="M20" i="8"/>
  <c r="L20" i="8"/>
  <c r="J20" i="8"/>
  <c r="N19" i="8"/>
  <c r="M19" i="8"/>
  <c r="L19" i="8"/>
  <c r="J19" i="8"/>
  <c r="N18" i="8"/>
  <c r="M18" i="8"/>
  <c r="L18" i="8"/>
  <c r="J18" i="8"/>
  <c r="N17" i="8"/>
  <c r="M17" i="8"/>
  <c r="L17" i="8"/>
  <c r="J17" i="8"/>
  <c r="N16" i="8"/>
  <c r="M16" i="8"/>
  <c r="L16" i="8"/>
  <c r="J16" i="8"/>
  <c r="N15" i="8"/>
  <c r="M15" i="8"/>
  <c r="L15" i="8"/>
  <c r="J15" i="8"/>
  <c r="N14" i="8"/>
  <c r="M14" i="8"/>
  <c r="L14" i="8"/>
  <c r="J14" i="8"/>
  <c r="N13" i="8"/>
  <c r="M13" i="8"/>
  <c r="L13" i="8"/>
  <c r="J13" i="8"/>
  <c r="N12" i="8"/>
  <c r="M12" i="8"/>
  <c r="L12" i="8"/>
  <c r="J12" i="8"/>
  <c r="N11" i="8"/>
  <c r="M11" i="8"/>
  <c r="L11" i="8"/>
  <c r="J11" i="8"/>
  <c r="N10" i="8"/>
  <c r="M10" i="8"/>
  <c r="L10" i="8"/>
  <c r="J10" i="8"/>
  <c r="N9" i="8"/>
  <c r="M9" i="8"/>
  <c r="L9" i="8"/>
  <c r="J9" i="8"/>
  <c r="N8" i="8"/>
  <c r="M8" i="8"/>
  <c r="L8" i="8"/>
  <c r="J8" i="8"/>
  <c r="N7" i="8"/>
  <c r="M7" i="8"/>
  <c r="L7" i="8"/>
  <c r="J7" i="8"/>
  <c r="N6" i="8"/>
  <c r="M6" i="8"/>
  <c r="L6" i="8"/>
  <c r="J6" i="8"/>
  <c r="E24" i="8"/>
  <c r="E19" i="8"/>
  <c r="N36" i="7"/>
  <c r="M36" i="7"/>
  <c r="L36" i="7"/>
  <c r="J36" i="7"/>
  <c r="N35" i="7"/>
  <c r="M35" i="7"/>
  <c r="L35" i="7"/>
  <c r="J35" i="7"/>
  <c r="N34" i="7"/>
  <c r="M34" i="7"/>
  <c r="L34" i="7"/>
  <c r="J34" i="7"/>
  <c r="N33" i="7"/>
  <c r="M33" i="7"/>
  <c r="L33" i="7"/>
  <c r="J33" i="7"/>
  <c r="N32" i="7"/>
  <c r="M32" i="7"/>
  <c r="L32" i="7"/>
  <c r="J32" i="7"/>
  <c r="N31" i="7"/>
  <c r="M31" i="7"/>
  <c r="L31" i="7"/>
  <c r="J31" i="7"/>
  <c r="N30" i="7"/>
  <c r="M30" i="7"/>
  <c r="L30" i="7"/>
  <c r="J30" i="7"/>
  <c r="N29" i="7"/>
  <c r="M29" i="7"/>
  <c r="L29" i="7"/>
  <c r="J29" i="7"/>
  <c r="N28" i="7"/>
  <c r="M28" i="7"/>
  <c r="L28" i="7"/>
  <c r="J28" i="7"/>
  <c r="N27" i="7"/>
  <c r="M27" i="7"/>
  <c r="L27" i="7"/>
  <c r="J27" i="7"/>
  <c r="N26" i="7"/>
  <c r="M26" i="7"/>
  <c r="L26" i="7"/>
  <c r="J26" i="7"/>
  <c r="N25" i="7"/>
  <c r="M25" i="7"/>
  <c r="L25" i="7"/>
  <c r="J25" i="7"/>
  <c r="N24" i="7"/>
  <c r="M24" i="7"/>
  <c r="L24" i="7"/>
  <c r="J24" i="7"/>
  <c r="N23" i="7"/>
  <c r="M23" i="7"/>
  <c r="L23" i="7"/>
  <c r="J23" i="7"/>
  <c r="N22" i="7"/>
  <c r="M22" i="7"/>
  <c r="L22" i="7"/>
  <c r="J22" i="7"/>
  <c r="N21" i="7"/>
  <c r="M21" i="7"/>
  <c r="L21" i="7"/>
  <c r="J21" i="7"/>
  <c r="N20" i="7"/>
  <c r="M20" i="7"/>
  <c r="L20" i="7"/>
  <c r="J20" i="7"/>
  <c r="N19" i="7"/>
  <c r="M19" i="7"/>
  <c r="L19" i="7"/>
  <c r="J19" i="7"/>
  <c r="N18" i="7"/>
  <c r="M18" i="7"/>
  <c r="L18" i="7"/>
  <c r="J18" i="7"/>
  <c r="N17" i="7"/>
  <c r="M17" i="7"/>
  <c r="L17" i="7"/>
  <c r="J17" i="7"/>
  <c r="N16" i="7"/>
  <c r="M16" i="7"/>
  <c r="L16" i="7"/>
  <c r="J16" i="7"/>
  <c r="N15" i="7"/>
  <c r="M15" i="7"/>
  <c r="L15" i="7"/>
  <c r="J15" i="7"/>
  <c r="N14" i="7"/>
  <c r="M14" i="7"/>
  <c r="L14" i="7"/>
  <c r="J14" i="7"/>
  <c r="N13" i="7"/>
  <c r="M13" i="7"/>
  <c r="L13" i="7"/>
  <c r="J13" i="7"/>
  <c r="N12" i="7"/>
  <c r="M12" i="7"/>
  <c r="L12" i="7"/>
  <c r="J12" i="7"/>
  <c r="N11" i="7"/>
  <c r="M11" i="7"/>
  <c r="L11" i="7"/>
  <c r="J11" i="7"/>
  <c r="N10" i="7"/>
  <c r="M10" i="7"/>
  <c r="L10" i="7"/>
  <c r="J10" i="7"/>
  <c r="N9" i="7"/>
  <c r="M9" i="7"/>
  <c r="L9" i="7"/>
  <c r="J9" i="7"/>
  <c r="N8" i="7"/>
  <c r="M8" i="7"/>
  <c r="L8" i="7"/>
  <c r="J8" i="7"/>
  <c r="N7" i="7"/>
  <c r="M7" i="7"/>
  <c r="L7" i="7"/>
  <c r="J7" i="7"/>
  <c r="N6" i="7"/>
  <c r="M6" i="7"/>
  <c r="L6" i="7"/>
  <c r="J6" i="7"/>
  <c r="E24" i="7"/>
  <c r="E19" i="7"/>
  <c r="E24" i="6"/>
  <c r="E19" i="6"/>
  <c r="N36" i="6"/>
  <c r="M36" i="6"/>
  <c r="L36" i="6"/>
  <c r="J36" i="6"/>
  <c r="N35" i="6"/>
  <c r="M35" i="6"/>
  <c r="L35" i="6"/>
  <c r="J35" i="6"/>
  <c r="N34" i="6"/>
  <c r="M34" i="6"/>
  <c r="L34" i="6"/>
  <c r="J34" i="6"/>
  <c r="N33" i="6"/>
  <c r="M33" i="6"/>
  <c r="L33" i="6"/>
  <c r="J33" i="6"/>
  <c r="N32" i="6"/>
  <c r="M32" i="6"/>
  <c r="L32" i="6"/>
  <c r="J32" i="6"/>
  <c r="N31" i="6"/>
  <c r="M31" i="6"/>
  <c r="L31" i="6"/>
  <c r="J31" i="6"/>
  <c r="N30" i="6"/>
  <c r="M30" i="6"/>
  <c r="L30" i="6"/>
  <c r="J30" i="6"/>
  <c r="N29" i="6"/>
  <c r="M29" i="6"/>
  <c r="L29" i="6"/>
  <c r="J29" i="6"/>
  <c r="N28" i="6"/>
  <c r="M28" i="6"/>
  <c r="L28" i="6"/>
  <c r="J28" i="6"/>
  <c r="N27" i="6"/>
  <c r="M27" i="6"/>
  <c r="L27" i="6"/>
  <c r="J27" i="6"/>
  <c r="N26" i="6"/>
  <c r="M26" i="6"/>
  <c r="L26" i="6"/>
  <c r="J26" i="6"/>
  <c r="N25" i="6"/>
  <c r="M25" i="6"/>
  <c r="L25" i="6"/>
  <c r="J25" i="6"/>
  <c r="N24" i="6"/>
  <c r="M24" i="6"/>
  <c r="L24" i="6"/>
  <c r="J24" i="6"/>
  <c r="N23" i="6"/>
  <c r="M23" i="6"/>
  <c r="L23" i="6"/>
  <c r="J23" i="6"/>
  <c r="N22" i="6"/>
  <c r="M22" i="6"/>
  <c r="L22" i="6"/>
  <c r="J22" i="6"/>
  <c r="N21" i="6"/>
  <c r="M21" i="6"/>
  <c r="L21" i="6"/>
  <c r="J21" i="6"/>
  <c r="N20" i="6"/>
  <c r="M20" i="6"/>
  <c r="L20" i="6"/>
  <c r="J20" i="6"/>
  <c r="N19" i="6"/>
  <c r="M19" i="6"/>
  <c r="L19" i="6"/>
  <c r="J19" i="6"/>
  <c r="N18" i="6"/>
  <c r="M18" i="6"/>
  <c r="L18" i="6"/>
  <c r="J18" i="6"/>
  <c r="N17" i="6"/>
  <c r="M17" i="6"/>
  <c r="L17" i="6"/>
  <c r="J17" i="6"/>
  <c r="N16" i="6"/>
  <c r="M16" i="6"/>
  <c r="L16" i="6"/>
  <c r="J16" i="6"/>
  <c r="N15" i="6"/>
  <c r="M15" i="6"/>
  <c r="L15" i="6"/>
  <c r="J15" i="6"/>
  <c r="N14" i="6"/>
  <c r="M14" i="6"/>
  <c r="L14" i="6"/>
  <c r="J14" i="6"/>
  <c r="N13" i="6"/>
  <c r="M13" i="6"/>
  <c r="L13" i="6"/>
  <c r="J13" i="6"/>
  <c r="N12" i="6"/>
  <c r="M12" i="6"/>
  <c r="L12" i="6"/>
  <c r="J12" i="6"/>
  <c r="N11" i="6"/>
  <c r="M11" i="6"/>
  <c r="L11" i="6"/>
  <c r="J11" i="6"/>
  <c r="N10" i="6"/>
  <c r="M10" i="6"/>
  <c r="L10" i="6"/>
  <c r="J10" i="6"/>
  <c r="N9" i="6"/>
  <c r="M9" i="6"/>
  <c r="L9" i="6"/>
  <c r="J9" i="6"/>
  <c r="N8" i="6"/>
  <c r="M8" i="6"/>
  <c r="L8" i="6"/>
  <c r="J8" i="6"/>
  <c r="N7" i="6"/>
  <c r="M7" i="6"/>
  <c r="L7" i="6"/>
  <c r="J7" i="6"/>
  <c r="N6" i="6"/>
  <c r="M6" i="6"/>
  <c r="L6" i="6"/>
  <c r="J6" i="6"/>
  <c r="E19" i="2"/>
  <c r="E19" i="3"/>
  <c r="E24" i="3"/>
  <c r="E24" i="4"/>
  <c r="E19" i="4"/>
  <c r="E19" i="5"/>
  <c r="E20" i="3"/>
  <c r="E20" i="4"/>
  <c r="E24" i="5"/>
  <c r="N36" i="5"/>
  <c r="M36" i="5"/>
  <c r="L36" i="5"/>
  <c r="J36" i="5"/>
  <c r="N35" i="5"/>
  <c r="M35" i="5"/>
  <c r="L35" i="5"/>
  <c r="J35" i="5"/>
  <c r="N34" i="5"/>
  <c r="M34" i="5"/>
  <c r="L34" i="5"/>
  <c r="J34" i="5"/>
  <c r="N33" i="5"/>
  <c r="M33" i="5"/>
  <c r="L33" i="5"/>
  <c r="J33" i="5"/>
  <c r="N32" i="5"/>
  <c r="M32" i="5"/>
  <c r="L32" i="5"/>
  <c r="J32" i="5"/>
  <c r="N31" i="5"/>
  <c r="M31" i="5"/>
  <c r="L31" i="5"/>
  <c r="J31" i="5"/>
  <c r="N30" i="5"/>
  <c r="M30" i="5"/>
  <c r="L30" i="5"/>
  <c r="J30" i="5"/>
  <c r="N29" i="5"/>
  <c r="M29" i="5"/>
  <c r="L29" i="5"/>
  <c r="J29" i="5"/>
  <c r="N28" i="5"/>
  <c r="M28" i="5"/>
  <c r="L28" i="5"/>
  <c r="J28" i="5"/>
  <c r="N27" i="5"/>
  <c r="M27" i="5"/>
  <c r="L27" i="5"/>
  <c r="J27" i="5"/>
  <c r="N26" i="5"/>
  <c r="M26" i="5"/>
  <c r="L26" i="5"/>
  <c r="J26" i="5"/>
  <c r="N25" i="5"/>
  <c r="M25" i="5"/>
  <c r="L25" i="5"/>
  <c r="J25" i="5"/>
  <c r="N24" i="5"/>
  <c r="M24" i="5"/>
  <c r="L24" i="5"/>
  <c r="J24" i="5"/>
  <c r="N23" i="5"/>
  <c r="M23" i="5"/>
  <c r="L23" i="5"/>
  <c r="J23" i="5"/>
  <c r="N22" i="5"/>
  <c r="M22" i="5"/>
  <c r="L22" i="5"/>
  <c r="J22" i="5"/>
  <c r="N21" i="5"/>
  <c r="M21" i="5"/>
  <c r="L21" i="5"/>
  <c r="J21" i="5"/>
  <c r="N20" i="5"/>
  <c r="M20" i="5"/>
  <c r="L20" i="5"/>
  <c r="J20" i="5"/>
  <c r="N19" i="5"/>
  <c r="M19" i="5"/>
  <c r="L19" i="5"/>
  <c r="J19" i="5"/>
  <c r="N18" i="5"/>
  <c r="M18" i="5"/>
  <c r="L18" i="5"/>
  <c r="J18" i="5"/>
  <c r="N17" i="5"/>
  <c r="M17" i="5"/>
  <c r="L17" i="5"/>
  <c r="J17" i="5"/>
  <c r="N16" i="5"/>
  <c r="M16" i="5"/>
  <c r="L16" i="5"/>
  <c r="J16" i="5"/>
  <c r="N15" i="5"/>
  <c r="M15" i="5"/>
  <c r="L15" i="5"/>
  <c r="J15" i="5"/>
  <c r="M14" i="5"/>
  <c r="L14" i="5"/>
  <c r="J14" i="5"/>
  <c r="N13" i="5"/>
  <c r="M13" i="5"/>
  <c r="L13" i="5"/>
  <c r="J13" i="5"/>
  <c r="N12" i="5"/>
  <c r="M12" i="5"/>
  <c r="L12" i="5"/>
  <c r="J12" i="5"/>
  <c r="N11" i="5"/>
  <c r="M11" i="5"/>
  <c r="L11" i="5"/>
  <c r="J11" i="5"/>
  <c r="N10" i="5"/>
  <c r="M10" i="5"/>
  <c r="L10" i="5"/>
  <c r="J10" i="5"/>
  <c r="N9" i="5"/>
  <c r="M9" i="5"/>
  <c r="L9" i="5"/>
  <c r="J9" i="5"/>
  <c r="N8" i="5"/>
  <c r="M8" i="5"/>
  <c r="L8" i="5"/>
  <c r="J8" i="5"/>
  <c r="N7" i="5"/>
  <c r="M7" i="5"/>
  <c r="L7" i="5"/>
  <c r="J7" i="5"/>
  <c r="N6" i="5"/>
  <c r="M6" i="5"/>
  <c r="L6" i="5"/>
  <c r="J6" i="5"/>
  <c r="N36" i="4"/>
  <c r="M36" i="4"/>
  <c r="L36" i="4"/>
  <c r="J36" i="4"/>
  <c r="N35" i="4"/>
  <c r="M35" i="4"/>
  <c r="L35" i="4"/>
  <c r="J35" i="4"/>
  <c r="N34" i="4"/>
  <c r="M34" i="4"/>
  <c r="L34" i="4"/>
  <c r="J34" i="4"/>
  <c r="N33" i="4"/>
  <c r="M33" i="4"/>
  <c r="L33" i="4"/>
  <c r="J33" i="4"/>
  <c r="N32" i="4"/>
  <c r="M32" i="4"/>
  <c r="L32" i="4"/>
  <c r="J32" i="4"/>
  <c r="N31" i="4"/>
  <c r="M31" i="4"/>
  <c r="L31" i="4"/>
  <c r="J31" i="4"/>
  <c r="N30" i="4"/>
  <c r="M30" i="4"/>
  <c r="L30" i="4"/>
  <c r="J30" i="4"/>
  <c r="N29" i="4"/>
  <c r="M29" i="4"/>
  <c r="L29" i="4"/>
  <c r="J29" i="4"/>
  <c r="N28" i="4"/>
  <c r="M28" i="4"/>
  <c r="L28" i="4"/>
  <c r="J28" i="4"/>
  <c r="N27" i="4"/>
  <c r="M27" i="4"/>
  <c r="L27" i="4"/>
  <c r="J27" i="4"/>
  <c r="N26" i="4"/>
  <c r="M26" i="4"/>
  <c r="L26" i="4"/>
  <c r="J26" i="4"/>
  <c r="N25" i="4"/>
  <c r="M25" i="4"/>
  <c r="L25" i="4"/>
  <c r="J25" i="4"/>
  <c r="N24" i="4"/>
  <c r="M24" i="4"/>
  <c r="L24" i="4"/>
  <c r="J24" i="4"/>
  <c r="N23" i="4"/>
  <c r="M23" i="4"/>
  <c r="L23" i="4"/>
  <c r="J23" i="4"/>
  <c r="N22" i="4"/>
  <c r="M22" i="4"/>
  <c r="L22" i="4"/>
  <c r="J22" i="4"/>
  <c r="N21" i="4"/>
  <c r="M21" i="4"/>
  <c r="L21" i="4"/>
  <c r="J21" i="4"/>
  <c r="N20" i="4"/>
  <c r="M20" i="4"/>
  <c r="L20" i="4"/>
  <c r="J20" i="4"/>
  <c r="N19" i="4"/>
  <c r="M19" i="4"/>
  <c r="L19" i="4"/>
  <c r="J19" i="4"/>
  <c r="N18" i="4"/>
  <c r="M18" i="4"/>
  <c r="L18" i="4"/>
  <c r="J18" i="4"/>
  <c r="N17" i="4"/>
  <c r="M17" i="4"/>
  <c r="L17" i="4"/>
  <c r="J17" i="4"/>
  <c r="N16" i="4"/>
  <c r="M16" i="4"/>
  <c r="L16" i="4"/>
  <c r="J16" i="4"/>
  <c r="N15" i="4"/>
  <c r="M15" i="4"/>
  <c r="L15" i="4"/>
  <c r="J15" i="4"/>
  <c r="N14" i="4"/>
  <c r="M14" i="4"/>
  <c r="L14" i="4"/>
  <c r="J14" i="4"/>
  <c r="N13" i="4"/>
  <c r="M13" i="4"/>
  <c r="L13" i="4"/>
  <c r="J13" i="4"/>
  <c r="N12" i="4"/>
  <c r="M12" i="4"/>
  <c r="L12" i="4"/>
  <c r="J12" i="4"/>
  <c r="N11" i="4"/>
  <c r="M11" i="4"/>
  <c r="L11" i="4"/>
  <c r="J11" i="4"/>
  <c r="N10" i="4"/>
  <c r="M10" i="4"/>
  <c r="L10" i="4"/>
  <c r="J10" i="4"/>
  <c r="N9" i="4"/>
  <c r="M9" i="4"/>
  <c r="L9" i="4"/>
  <c r="J9" i="4"/>
  <c r="N8" i="4"/>
  <c r="M8" i="4"/>
  <c r="L8" i="4"/>
  <c r="J8" i="4"/>
  <c r="N7" i="4"/>
  <c r="M7" i="4"/>
  <c r="L7" i="4"/>
  <c r="J7" i="4"/>
  <c r="N6" i="4"/>
  <c r="M6" i="4"/>
  <c r="L6" i="4"/>
  <c r="J6" i="4"/>
  <c r="E6" i="3"/>
  <c r="N36" i="3"/>
  <c r="M36" i="3"/>
  <c r="L36" i="3"/>
  <c r="J36" i="3"/>
  <c r="N35" i="3"/>
  <c r="M35" i="3"/>
  <c r="L35" i="3"/>
  <c r="J35" i="3"/>
  <c r="N34" i="3"/>
  <c r="M34" i="3"/>
  <c r="L34" i="3"/>
  <c r="J34" i="3"/>
  <c r="N33" i="3"/>
  <c r="M33" i="3"/>
  <c r="L33" i="3"/>
  <c r="J33" i="3"/>
  <c r="N32" i="3"/>
  <c r="M32" i="3"/>
  <c r="L32" i="3"/>
  <c r="J32" i="3"/>
  <c r="N31" i="3"/>
  <c r="M31" i="3"/>
  <c r="L31" i="3"/>
  <c r="J31" i="3"/>
  <c r="N30" i="3"/>
  <c r="M30" i="3"/>
  <c r="L30" i="3"/>
  <c r="J30" i="3"/>
  <c r="N29" i="3"/>
  <c r="M29" i="3"/>
  <c r="L29" i="3"/>
  <c r="J29" i="3"/>
  <c r="N28" i="3"/>
  <c r="M28" i="3"/>
  <c r="L28" i="3"/>
  <c r="J28" i="3"/>
  <c r="N27" i="3"/>
  <c r="M27" i="3"/>
  <c r="L27" i="3"/>
  <c r="J27" i="3"/>
  <c r="N26" i="3"/>
  <c r="M26" i="3"/>
  <c r="L26" i="3"/>
  <c r="J26" i="3"/>
  <c r="N25" i="3"/>
  <c r="M25" i="3"/>
  <c r="L25" i="3"/>
  <c r="J25" i="3"/>
  <c r="N24" i="3"/>
  <c r="M24" i="3"/>
  <c r="L24" i="3"/>
  <c r="J24" i="3"/>
  <c r="N23" i="3"/>
  <c r="M23" i="3"/>
  <c r="L23" i="3"/>
  <c r="J23" i="3"/>
  <c r="N22" i="3"/>
  <c r="M22" i="3"/>
  <c r="L22" i="3"/>
  <c r="J22" i="3"/>
  <c r="N21" i="3"/>
  <c r="M21" i="3"/>
  <c r="L21" i="3"/>
  <c r="J21" i="3"/>
  <c r="N20" i="3"/>
  <c r="M20" i="3"/>
  <c r="L20" i="3"/>
  <c r="J20" i="3"/>
  <c r="N19" i="3"/>
  <c r="M19" i="3"/>
  <c r="L19" i="3"/>
  <c r="J19" i="3"/>
  <c r="N18" i="3"/>
  <c r="M18" i="3"/>
  <c r="L18" i="3"/>
  <c r="J18" i="3"/>
  <c r="N17" i="3"/>
  <c r="M17" i="3"/>
  <c r="L17" i="3"/>
  <c r="J17" i="3"/>
  <c r="N16" i="3"/>
  <c r="M16" i="3"/>
  <c r="L16" i="3"/>
  <c r="J16" i="3"/>
  <c r="N15" i="3"/>
  <c r="M15" i="3"/>
  <c r="L15" i="3"/>
  <c r="J15" i="3"/>
  <c r="N14" i="3"/>
  <c r="M14" i="3"/>
  <c r="L14" i="3"/>
  <c r="J14" i="3"/>
  <c r="N13" i="3"/>
  <c r="M13" i="3"/>
  <c r="L13" i="3"/>
  <c r="J13" i="3"/>
  <c r="N12" i="3"/>
  <c r="M12" i="3"/>
  <c r="L12" i="3"/>
  <c r="J12" i="3"/>
  <c r="N11" i="3"/>
  <c r="M11" i="3"/>
  <c r="L11" i="3"/>
  <c r="J11" i="3"/>
  <c r="N10" i="3"/>
  <c r="M10" i="3"/>
  <c r="L10" i="3"/>
  <c r="J10" i="3"/>
  <c r="N9" i="3"/>
  <c r="M9" i="3"/>
  <c r="L9" i="3"/>
  <c r="J9" i="3"/>
  <c r="N8" i="3"/>
  <c r="M8" i="3"/>
  <c r="L8" i="3"/>
  <c r="J8" i="3"/>
  <c r="N7" i="3"/>
  <c r="M7" i="3"/>
  <c r="L7" i="3"/>
  <c r="J7" i="3"/>
  <c r="N6" i="3"/>
  <c r="M6" i="3"/>
  <c r="L6" i="3"/>
  <c r="J6" i="3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B30" i="2" l="1"/>
  <c r="C19" i="2" l="1"/>
  <c r="E6" i="2"/>
  <c r="E24" i="2"/>
  <c r="E27" i="2"/>
  <c r="E28" i="2" l="1"/>
  <c r="E29" i="2"/>
  <c r="E26" i="2"/>
  <c r="E25" i="2"/>
  <c r="E23" i="2"/>
  <c r="E22" i="2"/>
  <c r="E21" i="2"/>
  <c r="E20" i="2"/>
  <c r="E18" i="2"/>
  <c r="E17" i="2"/>
  <c r="E16" i="2"/>
  <c r="E15" i="2"/>
  <c r="E14" i="2"/>
  <c r="E13" i="2"/>
  <c r="E12" i="2"/>
  <c r="E11" i="2"/>
  <c r="E10" i="2"/>
  <c r="E9" i="2"/>
  <c r="E8" i="2"/>
  <c r="E7" i="2"/>
  <c r="K36" i="12" l="1"/>
  <c r="K36" i="11"/>
  <c r="K36" i="10"/>
  <c r="K36" i="9"/>
  <c r="K36" i="8"/>
  <c r="K36" i="7"/>
  <c r="K36" i="6"/>
  <c r="K36" i="5"/>
  <c r="K36" i="4"/>
  <c r="K36" i="3"/>
  <c r="K36" i="2"/>
  <c r="K35" i="12"/>
  <c r="K35" i="11"/>
  <c r="K35" i="10"/>
  <c r="K35" i="9"/>
  <c r="K35" i="8"/>
  <c r="K35" i="7"/>
  <c r="K35" i="6"/>
  <c r="K35" i="5"/>
  <c r="K35" i="4"/>
  <c r="K35" i="3"/>
  <c r="K35" i="2"/>
  <c r="K34" i="12"/>
  <c r="K34" i="11"/>
  <c r="K34" i="10"/>
  <c r="K34" i="9"/>
  <c r="K34" i="8"/>
  <c r="K34" i="7"/>
  <c r="K34" i="6"/>
  <c r="K34" i="5"/>
  <c r="K34" i="4"/>
  <c r="K34" i="3"/>
  <c r="K34" i="2"/>
  <c r="K33" i="12"/>
  <c r="K33" i="11"/>
  <c r="K33" i="10"/>
  <c r="K33" i="9"/>
  <c r="K33" i="8"/>
  <c r="K33" i="7"/>
  <c r="K33" i="6"/>
  <c r="K33" i="5"/>
  <c r="K33" i="4"/>
  <c r="K33" i="3"/>
  <c r="K33" i="2"/>
  <c r="K32" i="12"/>
  <c r="K32" i="11"/>
  <c r="K32" i="10"/>
  <c r="K32" i="9"/>
  <c r="K32" i="8"/>
  <c r="K32" i="7"/>
  <c r="K32" i="6"/>
  <c r="K32" i="5"/>
  <c r="K32" i="4"/>
  <c r="K32" i="3"/>
  <c r="K32" i="2"/>
  <c r="K31" i="12"/>
  <c r="K31" i="11"/>
  <c r="K31" i="10"/>
  <c r="K31" i="9"/>
  <c r="K31" i="8"/>
  <c r="K31" i="7"/>
  <c r="K31" i="6"/>
  <c r="K31" i="5"/>
  <c r="K31" i="4"/>
  <c r="K31" i="3"/>
  <c r="K31" i="2"/>
  <c r="K30" i="12"/>
  <c r="K30" i="11"/>
  <c r="K30" i="10"/>
  <c r="K30" i="5"/>
  <c r="K30" i="4"/>
  <c r="K30" i="3"/>
  <c r="K30" i="2"/>
  <c r="K29" i="12"/>
  <c r="K29" i="11"/>
  <c r="K29" i="10"/>
  <c r="K29" i="9"/>
  <c r="K29" i="8"/>
  <c r="K29" i="7"/>
  <c r="K29" i="6"/>
  <c r="K29" i="5"/>
  <c r="K29" i="4"/>
  <c r="K29" i="3"/>
  <c r="K29" i="2"/>
  <c r="K28" i="12"/>
  <c r="K28" i="11"/>
  <c r="K28" i="10"/>
  <c r="K28" i="9"/>
  <c r="K28" i="8"/>
  <c r="K28" i="7"/>
  <c r="K28" i="6"/>
  <c r="K28" i="5"/>
  <c r="K28" i="4"/>
  <c r="K28" i="3"/>
  <c r="K28" i="2"/>
  <c r="K27" i="12"/>
  <c r="K27" i="11"/>
  <c r="K27" i="10"/>
  <c r="K27" i="9"/>
  <c r="K27" i="8"/>
  <c r="K27" i="7"/>
  <c r="K27" i="6"/>
  <c r="K27" i="5"/>
  <c r="K27" i="4"/>
  <c r="K27" i="3"/>
  <c r="K27" i="2"/>
  <c r="K26" i="12"/>
  <c r="K26" i="11"/>
  <c r="K26" i="10"/>
  <c r="K26" i="9"/>
  <c r="K26" i="8"/>
  <c r="K26" i="7"/>
  <c r="K26" i="6"/>
  <c r="K26" i="5"/>
  <c r="K26" i="4"/>
  <c r="K26" i="3"/>
  <c r="K26" i="2"/>
  <c r="K25" i="12"/>
  <c r="K25" i="11"/>
  <c r="K25" i="10"/>
  <c r="K25" i="9"/>
  <c r="K25" i="8"/>
  <c r="K25" i="7"/>
  <c r="K25" i="6"/>
  <c r="K25" i="5"/>
  <c r="K25" i="4"/>
  <c r="K25" i="3"/>
  <c r="K25" i="2"/>
  <c r="K24" i="8"/>
  <c r="K24" i="12"/>
  <c r="K24" i="11"/>
  <c r="K24" i="5"/>
  <c r="K24" i="4"/>
  <c r="K24" i="3"/>
  <c r="K24" i="2"/>
  <c r="K23" i="12"/>
  <c r="K23" i="11"/>
  <c r="K23" i="10"/>
  <c r="K23" i="9"/>
  <c r="K23" i="8"/>
  <c r="K23" i="7"/>
  <c r="K23" i="6"/>
  <c r="K23" i="5"/>
  <c r="K23" i="4"/>
  <c r="K23" i="3"/>
  <c r="K23" i="2"/>
  <c r="K21" i="8"/>
  <c r="K30" i="6" l="1"/>
  <c r="K24" i="6"/>
  <c r="K24" i="7"/>
  <c r="K30" i="7"/>
  <c r="K24" i="9"/>
  <c r="K30" i="8"/>
  <c r="K24" i="10"/>
  <c r="K30" i="9"/>
  <c r="C22" i="8"/>
  <c r="E23" i="4"/>
  <c r="K36" i="1" l="1"/>
  <c r="I36" i="3"/>
  <c r="I36" i="2"/>
  <c r="I35" i="3"/>
  <c r="I35" i="2"/>
  <c r="I34" i="3"/>
  <c r="I34" i="2"/>
  <c r="I33" i="3"/>
  <c r="I33" i="2"/>
  <c r="I32" i="3"/>
  <c r="I32" i="2"/>
  <c r="I31" i="3"/>
  <c r="I31" i="2"/>
  <c r="I31" i="1"/>
  <c r="I30" i="3"/>
  <c r="I30" i="2"/>
  <c r="I29" i="3"/>
  <c r="I29" i="2"/>
  <c r="I28" i="3"/>
  <c r="I28" i="2"/>
  <c r="I27" i="3"/>
  <c r="I27" i="2"/>
  <c r="I26" i="3"/>
  <c r="I26" i="2"/>
  <c r="I25" i="3"/>
  <c r="I25" i="2"/>
  <c r="I25" i="1"/>
  <c r="I24" i="2"/>
  <c r="H36" i="3"/>
  <c r="H36" i="2"/>
  <c r="H36" i="1"/>
  <c r="H35" i="3"/>
  <c r="H35" i="2"/>
  <c r="H35" i="1"/>
  <c r="H34" i="3"/>
  <c r="H34" i="2"/>
  <c r="H34" i="1"/>
  <c r="H33" i="3"/>
  <c r="H33" i="2"/>
  <c r="H33" i="1"/>
  <c r="H32" i="3"/>
  <c r="H32" i="2"/>
  <c r="H32" i="1"/>
  <c r="H31" i="3"/>
  <c r="H31" i="2"/>
  <c r="H31" i="1"/>
  <c r="H30" i="3"/>
  <c r="H30" i="2"/>
  <c r="H30" i="1"/>
  <c r="H29" i="3"/>
  <c r="H29" i="2"/>
  <c r="H29" i="1"/>
  <c r="H28" i="3"/>
  <c r="H28" i="2"/>
  <c r="H28" i="1"/>
  <c r="H27" i="3"/>
  <c r="H27" i="2"/>
  <c r="H27" i="1"/>
  <c r="H26" i="3"/>
  <c r="H26" i="2"/>
  <c r="H26" i="1"/>
  <c r="H25" i="3"/>
  <c r="H25" i="2"/>
  <c r="H25" i="1"/>
  <c r="H24" i="3"/>
  <c r="H26" i="11" l="1"/>
  <c r="H26" i="9"/>
  <c r="H26" i="7"/>
  <c r="H26" i="5"/>
  <c r="H26" i="12"/>
  <c r="H26" i="10"/>
  <c r="H26" i="8"/>
  <c r="H26" i="6"/>
  <c r="H26" i="4"/>
  <c r="H28" i="12"/>
  <c r="H28" i="10"/>
  <c r="H28" i="8"/>
  <c r="H28" i="6"/>
  <c r="H28" i="4"/>
  <c r="H28" i="11"/>
  <c r="H28" i="9"/>
  <c r="H28" i="7"/>
  <c r="H28" i="5"/>
  <c r="H30" i="11"/>
  <c r="H30" i="9"/>
  <c r="H30" i="7"/>
  <c r="H30" i="5"/>
  <c r="H30" i="12"/>
  <c r="H30" i="10"/>
  <c r="H30" i="8"/>
  <c r="H30" i="6"/>
  <c r="H30" i="4"/>
  <c r="H31" i="12"/>
  <c r="H31" i="10"/>
  <c r="H31" i="8"/>
  <c r="H31" i="6"/>
  <c r="H31" i="4"/>
  <c r="H31" i="11"/>
  <c r="H31" i="9"/>
  <c r="H31" i="5"/>
  <c r="H31" i="7"/>
  <c r="H33" i="11"/>
  <c r="H33" i="9"/>
  <c r="H33" i="7"/>
  <c r="H33" i="5"/>
  <c r="H33" i="12"/>
  <c r="H33" i="6"/>
  <c r="H33" i="4"/>
  <c r="H33" i="8"/>
  <c r="H33" i="10"/>
  <c r="H35" i="12"/>
  <c r="H35" i="10"/>
  <c r="H35" i="8"/>
  <c r="H35" i="6"/>
  <c r="H35" i="4"/>
  <c r="H35" i="7"/>
  <c r="H35" i="9"/>
  <c r="H35" i="5"/>
  <c r="H35" i="11"/>
  <c r="I25" i="11"/>
  <c r="I25" i="9"/>
  <c r="I25" i="7"/>
  <c r="I25" i="5"/>
  <c r="I25" i="12"/>
  <c r="I25" i="10"/>
  <c r="I25" i="8"/>
  <c r="I25" i="6"/>
  <c r="I25" i="4"/>
  <c r="I27" i="12"/>
  <c r="I27" i="10"/>
  <c r="I27" i="8"/>
  <c r="I27" i="6"/>
  <c r="I27" i="4"/>
  <c r="I27" i="11"/>
  <c r="I27" i="9"/>
  <c r="I27" i="7"/>
  <c r="I27" i="5"/>
  <c r="I29" i="11"/>
  <c r="I29" i="9"/>
  <c r="I29" i="7"/>
  <c r="I29" i="5"/>
  <c r="I29" i="12"/>
  <c r="I29" i="10"/>
  <c r="I29" i="8"/>
  <c r="I29" i="6"/>
  <c r="I29" i="4"/>
  <c r="I32" i="12"/>
  <c r="I32" i="10"/>
  <c r="I32" i="8"/>
  <c r="I32" i="6"/>
  <c r="I32" i="4"/>
  <c r="I32" i="11"/>
  <c r="I32" i="9"/>
  <c r="I32" i="7"/>
  <c r="I32" i="5"/>
  <c r="I34" i="11"/>
  <c r="I34" i="9"/>
  <c r="I34" i="7"/>
  <c r="I34" i="5"/>
  <c r="I34" i="12"/>
  <c r="I34" i="10"/>
  <c r="I34" i="8"/>
  <c r="I34" i="6"/>
  <c r="I34" i="4"/>
  <c r="I36" i="12"/>
  <c r="I36" i="10"/>
  <c r="I36" i="8"/>
  <c r="I36" i="6"/>
  <c r="I36" i="4"/>
  <c r="I36" i="11"/>
  <c r="I36" i="9"/>
  <c r="I36" i="7"/>
  <c r="I36" i="5"/>
  <c r="I24" i="1"/>
  <c r="K23" i="1"/>
  <c r="I26" i="1"/>
  <c r="K25" i="1"/>
  <c r="I28" i="1"/>
  <c r="K27" i="1"/>
  <c r="I30" i="1"/>
  <c r="K29" i="1"/>
  <c r="I33" i="1"/>
  <c r="K32" i="1"/>
  <c r="I35" i="1"/>
  <c r="K34" i="1"/>
  <c r="I24" i="12"/>
  <c r="I24" i="10"/>
  <c r="I24" i="8"/>
  <c r="I24" i="6"/>
  <c r="I24" i="4"/>
  <c r="I24" i="11"/>
  <c r="I24" i="9"/>
  <c r="I24" i="7"/>
  <c r="I24" i="5"/>
  <c r="I24" i="3"/>
  <c r="H27" i="12"/>
  <c r="H27" i="10"/>
  <c r="H27" i="8"/>
  <c r="H27" i="6"/>
  <c r="H27" i="4"/>
  <c r="H27" i="9"/>
  <c r="H27" i="11"/>
  <c r="H27" i="5"/>
  <c r="H27" i="7"/>
  <c r="H29" i="11"/>
  <c r="H29" i="9"/>
  <c r="H29" i="7"/>
  <c r="H29" i="5"/>
  <c r="H29" i="10"/>
  <c r="H29" i="6"/>
  <c r="H29" i="12"/>
  <c r="H29" i="8"/>
  <c r="H29" i="4"/>
  <c r="H32" i="12"/>
  <c r="H32" i="10"/>
  <c r="H32" i="8"/>
  <c r="H32" i="6"/>
  <c r="H32" i="4"/>
  <c r="H32" i="11"/>
  <c r="H32" i="9"/>
  <c r="H32" i="7"/>
  <c r="H32" i="5"/>
  <c r="H34" i="11"/>
  <c r="H34" i="9"/>
  <c r="H34" i="7"/>
  <c r="H34" i="5"/>
  <c r="H34" i="12"/>
  <c r="H34" i="10"/>
  <c r="H34" i="8"/>
  <c r="H34" i="6"/>
  <c r="H34" i="4"/>
  <c r="H36" i="12"/>
  <c r="H36" i="10"/>
  <c r="H36" i="8"/>
  <c r="H36" i="6"/>
  <c r="H36" i="4"/>
  <c r="H36" i="11"/>
  <c r="H36" i="9"/>
  <c r="H36" i="7"/>
  <c r="H36" i="5"/>
  <c r="I26" i="11"/>
  <c r="I26" i="9"/>
  <c r="I26" i="7"/>
  <c r="I26" i="5"/>
  <c r="I26" i="12"/>
  <c r="I26" i="10"/>
  <c r="I26" i="8"/>
  <c r="I26" i="6"/>
  <c r="I26" i="4"/>
  <c r="I28" i="12"/>
  <c r="I28" i="10"/>
  <c r="I28" i="8"/>
  <c r="I28" i="6"/>
  <c r="I28" i="4"/>
  <c r="I28" i="11"/>
  <c r="I28" i="9"/>
  <c r="I28" i="7"/>
  <c r="I28" i="5"/>
  <c r="I30" i="11"/>
  <c r="I30" i="9"/>
  <c r="I30" i="7"/>
  <c r="I30" i="5"/>
  <c r="I30" i="12"/>
  <c r="I30" i="10"/>
  <c r="I30" i="8"/>
  <c r="I30" i="6"/>
  <c r="I30" i="4"/>
  <c r="I31" i="12"/>
  <c r="I31" i="10"/>
  <c r="I31" i="8"/>
  <c r="I31" i="6"/>
  <c r="I31" i="4"/>
  <c r="I31" i="11"/>
  <c r="I31" i="9"/>
  <c r="I31" i="7"/>
  <c r="I31" i="5"/>
  <c r="I33" i="11"/>
  <c r="I33" i="9"/>
  <c r="I33" i="7"/>
  <c r="I33" i="5"/>
  <c r="I33" i="12"/>
  <c r="I33" i="10"/>
  <c r="I33" i="8"/>
  <c r="I33" i="6"/>
  <c r="I33" i="4"/>
  <c r="I35" i="12"/>
  <c r="I35" i="10"/>
  <c r="I35" i="8"/>
  <c r="I35" i="6"/>
  <c r="I35" i="4"/>
  <c r="I35" i="11"/>
  <c r="I35" i="9"/>
  <c r="I35" i="7"/>
  <c r="I35" i="5"/>
  <c r="H24" i="12"/>
  <c r="H24" i="10"/>
  <c r="H24" i="8"/>
  <c r="H24" i="6"/>
  <c r="H24" i="4"/>
  <c r="H24" i="11"/>
  <c r="H24" i="9"/>
  <c r="H24" i="7"/>
  <c r="H24" i="5"/>
  <c r="H25" i="11"/>
  <c r="H25" i="9"/>
  <c r="H25" i="7"/>
  <c r="H25" i="5"/>
  <c r="H25" i="8"/>
  <c r="H25" i="10"/>
  <c r="H25" i="12"/>
  <c r="H25" i="4"/>
  <c r="H25" i="6"/>
  <c r="K24" i="1"/>
  <c r="I27" i="1"/>
  <c r="K26" i="1"/>
  <c r="I29" i="1"/>
  <c r="K28" i="1"/>
  <c r="K30" i="1"/>
  <c r="I32" i="1"/>
  <c r="K31" i="1"/>
  <c r="I34" i="1"/>
  <c r="K33" i="1"/>
  <c r="I36" i="1"/>
  <c r="K35" i="1"/>
  <c r="H24" i="1"/>
  <c r="H24" i="2"/>
  <c r="K15" i="2" l="1"/>
  <c r="K22" i="8" l="1"/>
  <c r="N23" i="1" l="1"/>
  <c r="M23" i="1"/>
  <c r="L23" i="1"/>
  <c r="N36" i="1" l="1"/>
  <c r="N35" i="1"/>
  <c r="N34" i="1"/>
  <c r="N33" i="1"/>
  <c r="N32" i="1"/>
  <c r="N31" i="1"/>
  <c r="N30" i="1"/>
  <c r="N29" i="1"/>
  <c r="N28" i="1"/>
  <c r="N27" i="1"/>
  <c r="N26" i="1"/>
  <c r="N25" i="1"/>
  <c r="N24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L36" i="1"/>
  <c r="L35" i="1"/>
  <c r="L34" i="1"/>
  <c r="L33" i="1"/>
  <c r="L32" i="1"/>
  <c r="L31" i="1"/>
  <c r="L29" i="1"/>
  <c r="L28" i="1"/>
  <c r="L27" i="1"/>
  <c r="L26" i="1"/>
  <c r="L25" i="1"/>
  <c r="J36" i="1"/>
  <c r="J35" i="1"/>
  <c r="J34" i="1"/>
  <c r="J33" i="1"/>
  <c r="J32" i="1"/>
  <c r="J31" i="1"/>
  <c r="J29" i="1"/>
  <c r="J28" i="1"/>
  <c r="J27" i="1"/>
  <c r="J26" i="1"/>
  <c r="J30" i="1" l="1"/>
  <c r="L24" i="1"/>
  <c r="L30" i="1"/>
  <c r="G30" i="12"/>
  <c r="J25" i="1"/>
  <c r="J24" i="1"/>
  <c r="J23" i="1"/>
  <c r="G36" i="12" l="1"/>
  <c r="G36" i="11"/>
  <c r="G36" i="10"/>
  <c r="G36" i="9"/>
  <c r="G36" i="8"/>
  <c r="G36" i="7"/>
  <c r="G36" i="6"/>
  <c r="G36" i="5"/>
  <c r="G36" i="4"/>
  <c r="G36" i="3"/>
  <c r="G36" i="2"/>
  <c r="G36" i="1"/>
  <c r="G35" i="12"/>
  <c r="G35" i="11"/>
  <c r="G35" i="10"/>
  <c r="G35" i="9"/>
  <c r="G35" i="8"/>
  <c r="G35" i="7"/>
  <c r="G35" i="6"/>
  <c r="G35" i="5"/>
  <c r="G35" i="4"/>
  <c r="G35" i="3"/>
  <c r="G35" i="2"/>
  <c r="G35" i="1"/>
  <c r="G34" i="12"/>
  <c r="G34" i="11"/>
  <c r="G34" i="10"/>
  <c r="G34" i="9"/>
  <c r="G34" i="8"/>
  <c r="G34" i="7"/>
  <c r="G34" i="6"/>
  <c r="G34" i="5"/>
  <c r="G34" i="4"/>
  <c r="G34" i="3"/>
  <c r="G34" i="2"/>
  <c r="G34" i="1"/>
  <c r="G33" i="12"/>
  <c r="G33" i="11"/>
  <c r="G33" i="10"/>
  <c r="G33" i="9"/>
  <c r="G33" i="8"/>
  <c r="G33" i="7"/>
  <c r="G33" i="6"/>
  <c r="G33" i="5"/>
  <c r="G33" i="4"/>
  <c r="G33" i="3"/>
  <c r="G33" i="2"/>
  <c r="G33" i="1"/>
  <c r="G32" i="12"/>
  <c r="G32" i="11"/>
  <c r="G32" i="10"/>
  <c r="G32" i="9"/>
  <c r="G32" i="8"/>
  <c r="G32" i="7"/>
  <c r="G32" i="6"/>
  <c r="G32" i="5"/>
  <c r="G32" i="4"/>
  <c r="G32" i="3"/>
  <c r="G32" i="2"/>
  <c r="G32" i="1"/>
  <c r="G31" i="12"/>
  <c r="G31" i="11"/>
  <c r="G31" i="10"/>
  <c r="G31" i="9"/>
  <c r="G31" i="8"/>
  <c r="G31" i="7"/>
  <c r="G31" i="6"/>
  <c r="G31" i="5"/>
  <c r="G31" i="4"/>
  <c r="G31" i="3"/>
  <c r="G31" i="2"/>
  <c r="G31" i="1"/>
  <c r="G30" i="11"/>
  <c r="G30" i="10"/>
  <c r="G30" i="9"/>
  <c r="G30" i="8"/>
  <c r="G30" i="7"/>
  <c r="G30" i="6"/>
  <c r="G30" i="5"/>
  <c r="G30" i="4"/>
  <c r="G30" i="3"/>
  <c r="G30" i="2"/>
  <c r="G30" i="1"/>
  <c r="G29" i="12"/>
  <c r="G29" i="11"/>
  <c r="G29" i="10"/>
  <c r="G29" i="9"/>
  <c r="G29" i="8"/>
  <c r="G29" i="7"/>
  <c r="G29" i="6"/>
  <c r="G29" i="5"/>
  <c r="G29" i="4"/>
  <c r="G29" i="3"/>
  <c r="G29" i="2"/>
  <c r="G29" i="1"/>
  <c r="G28" i="12"/>
  <c r="G28" i="11"/>
  <c r="G28" i="10"/>
  <c r="G28" i="9"/>
  <c r="G28" i="8"/>
  <c r="G28" i="7"/>
  <c r="G28" i="6"/>
  <c r="G28" i="5"/>
  <c r="G28" i="4"/>
  <c r="G28" i="3"/>
  <c r="G28" i="2"/>
  <c r="G28" i="1"/>
  <c r="G27" i="12"/>
  <c r="G27" i="11"/>
  <c r="G27" i="10"/>
  <c r="G27" i="9"/>
  <c r="G27" i="8"/>
  <c r="G27" i="7"/>
  <c r="G27" i="6"/>
  <c r="G27" i="5"/>
  <c r="G27" i="4"/>
  <c r="G27" i="3"/>
  <c r="G27" i="2"/>
  <c r="G27" i="1"/>
  <c r="G26" i="12"/>
  <c r="G26" i="11"/>
  <c r="G26" i="10"/>
  <c r="G26" i="9"/>
  <c r="G26" i="8"/>
  <c r="G26" i="7"/>
  <c r="G26" i="6"/>
  <c r="G26" i="5"/>
  <c r="G26" i="4"/>
  <c r="G26" i="3"/>
  <c r="G26" i="2"/>
  <c r="G26" i="1"/>
  <c r="G25" i="12"/>
  <c r="G25" i="11"/>
  <c r="G25" i="10"/>
  <c r="G25" i="9"/>
  <c r="G25" i="8"/>
  <c r="G25" i="7"/>
  <c r="G25" i="6"/>
  <c r="G25" i="5"/>
  <c r="G25" i="4"/>
  <c r="G25" i="3"/>
  <c r="G25" i="2"/>
  <c r="G25" i="1"/>
  <c r="G24" i="8"/>
  <c r="G24" i="7"/>
  <c r="G24" i="6"/>
  <c r="G24" i="5"/>
  <c r="G24" i="4"/>
  <c r="G23" i="12"/>
  <c r="G23" i="11"/>
  <c r="G23" i="10"/>
  <c r="G23" i="9"/>
  <c r="G23" i="8"/>
  <c r="G23" i="7"/>
  <c r="G23" i="6"/>
  <c r="G23" i="5"/>
  <c r="G23" i="4"/>
  <c r="G23" i="3"/>
  <c r="G23" i="2"/>
  <c r="G23" i="1"/>
  <c r="G22" i="8"/>
  <c r="F36" i="11"/>
  <c r="F36" i="10"/>
  <c r="F36" i="9"/>
  <c r="F36" i="8"/>
  <c r="F36" i="7"/>
  <c r="F36" i="6"/>
  <c r="F36" i="5"/>
  <c r="F36" i="4"/>
  <c r="F36" i="3"/>
  <c r="F36" i="2"/>
  <c r="F35" i="11"/>
  <c r="F35" i="10"/>
  <c r="F35" i="9"/>
  <c r="F35" i="8"/>
  <c r="F35" i="7"/>
  <c r="F35" i="6"/>
  <c r="F35" i="5"/>
  <c r="F35" i="4"/>
  <c r="F35" i="3"/>
  <c r="F35" i="2"/>
  <c r="F34" i="11"/>
  <c r="F34" i="10"/>
  <c r="F34" i="9"/>
  <c r="F34" i="8"/>
  <c r="F34" i="7"/>
  <c r="F34" i="6"/>
  <c r="F34" i="5"/>
  <c r="F34" i="4"/>
  <c r="F34" i="3"/>
  <c r="F34" i="2"/>
  <c r="F33" i="11"/>
  <c r="F33" i="10"/>
  <c r="F33" i="9"/>
  <c r="F33" i="8"/>
  <c r="F33" i="7"/>
  <c r="F33" i="6"/>
  <c r="F33" i="5"/>
  <c r="F33" i="4"/>
  <c r="F33" i="3"/>
  <c r="F33" i="2"/>
  <c r="F32" i="11"/>
  <c r="F32" i="10"/>
  <c r="F32" i="9"/>
  <c r="F32" i="8"/>
  <c r="F32" i="7"/>
  <c r="F32" i="6"/>
  <c r="F32" i="5"/>
  <c r="F32" i="4"/>
  <c r="F32" i="3"/>
  <c r="F32" i="2"/>
  <c r="F31" i="11"/>
  <c r="F31" i="10"/>
  <c r="F31" i="9"/>
  <c r="F31" i="8"/>
  <c r="F31" i="7"/>
  <c r="F31" i="6"/>
  <c r="F31" i="5"/>
  <c r="F31" i="4"/>
  <c r="F31" i="3"/>
  <c r="F31" i="2"/>
  <c r="F30" i="12"/>
  <c r="F30" i="11"/>
  <c r="F30" i="10"/>
  <c r="F30" i="9"/>
  <c r="F30" i="8"/>
  <c r="F30" i="7"/>
  <c r="F30" i="6"/>
  <c r="F30" i="5"/>
  <c r="F30" i="4"/>
  <c r="F30" i="3"/>
  <c r="F30" i="2"/>
  <c r="F30" i="1"/>
  <c r="F29" i="11"/>
  <c r="F29" i="10"/>
  <c r="F29" i="9"/>
  <c r="F29" i="8"/>
  <c r="F29" i="7"/>
  <c r="F29" i="6"/>
  <c r="F29" i="5"/>
  <c r="F29" i="4"/>
  <c r="F29" i="3"/>
  <c r="F29" i="2"/>
  <c r="F28" i="11"/>
  <c r="F28" i="10"/>
  <c r="F28" i="9"/>
  <c r="F28" i="8"/>
  <c r="F28" i="7"/>
  <c r="F28" i="6"/>
  <c r="F28" i="5"/>
  <c r="F28" i="4"/>
  <c r="F28" i="3"/>
  <c r="F28" i="2"/>
  <c r="F27" i="11"/>
  <c r="F27" i="10"/>
  <c r="F27" i="9"/>
  <c r="F27" i="8"/>
  <c r="F27" i="7"/>
  <c r="F27" i="6"/>
  <c r="F27" i="5"/>
  <c r="F27" i="4"/>
  <c r="F27" i="3"/>
  <c r="F27" i="2"/>
  <c r="F26" i="11"/>
  <c r="F26" i="10"/>
  <c r="F26" i="9"/>
  <c r="F26" i="8"/>
  <c r="F26" i="7"/>
  <c r="F26" i="6"/>
  <c r="F26" i="5"/>
  <c r="F26" i="4"/>
  <c r="F26" i="3"/>
  <c r="F26" i="2"/>
  <c r="F25" i="11"/>
  <c r="F25" i="10"/>
  <c r="F25" i="9"/>
  <c r="F25" i="8"/>
  <c r="F25" i="7"/>
  <c r="F25" i="6"/>
  <c r="F25" i="5"/>
  <c r="F25" i="4"/>
  <c r="F25" i="3"/>
  <c r="F25" i="2"/>
  <c r="F24" i="8"/>
  <c r="F24" i="12"/>
  <c r="F24" i="11"/>
  <c r="F24" i="10"/>
  <c r="F24" i="4"/>
  <c r="F24" i="3"/>
  <c r="F24" i="2"/>
  <c r="F24" i="1"/>
  <c r="F23" i="11"/>
  <c r="F23" i="10"/>
  <c r="F23" i="9"/>
  <c r="F23" i="8"/>
  <c r="F23" i="7"/>
  <c r="F23" i="6"/>
  <c r="F23" i="5"/>
  <c r="F23" i="4"/>
  <c r="F23" i="3"/>
  <c r="F23" i="2"/>
  <c r="F22" i="8"/>
  <c r="E36" i="12"/>
  <c r="E36" i="11"/>
  <c r="E36" i="10"/>
  <c r="E36" i="9"/>
  <c r="E36" i="8"/>
  <c r="E36" i="7"/>
  <c r="E36" i="6"/>
  <c r="E36" i="5"/>
  <c r="E36" i="4"/>
  <c r="E36" i="3"/>
  <c r="E36" i="2"/>
  <c r="E36" i="1"/>
  <c r="E35" i="12"/>
  <c r="E35" i="11"/>
  <c r="E35" i="10"/>
  <c r="E35" i="9"/>
  <c r="E35" i="8"/>
  <c r="E35" i="7"/>
  <c r="E35" i="6"/>
  <c r="E35" i="5"/>
  <c r="E35" i="4"/>
  <c r="E35" i="3"/>
  <c r="E35" i="2"/>
  <c r="E35" i="1"/>
  <c r="E34" i="12"/>
  <c r="E34" i="11"/>
  <c r="E34" i="10"/>
  <c r="E34" i="9"/>
  <c r="E34" i="8"/>
  <c r="E34" i="7"/>
  <c r="E34" i="6"/>
  <c r="E34" i="5"/>
  <c r="E34" i="4"/>
  <c r="E34" i="3"/>
  <c r="E34" i="2"/>
  <c r="E34" i="1"/>
  <c r="E33" i="12"/>
  <c r="E33" i="11"/>
  <c r="E33" i="10"/>
  <c r="E33" i="9"/>
  <c r="E33" i="8"/>
  <c r="E33" i="7"/>
  <c r="E33" i="6"/>
  <c r="E33" i="5"/>
  <c r="E33" i="4"/>
  <c r="E33" i="3"/>
  <c r="E33" i="2"/>
  <c r="E33" i="1"/>
  <c r="E32" i="12"/>
  <c r="E32" i="11"/>
  <c r="E32" i="10"/>
  <c r="E32" i="9"/>
  <c r="E32" i="8"/>
  <c r="E32" i="7"/>
  <c r="E32" i="6"/>
  <c r="E32" i="5"/>
  <c r="E32" i="4"/>
  <c r="E32" i="3"/>
  <c r="E32" i="2"/>
  <c r="E32" i="1"/>
  <c r="E31" i="12"/>
  <c r="E31" i="11"/>
  <c r="E31" i="10"/>
  <c r="E31" i="9"/>
  <c r="E31" i="8"/>
  <c r="E31" i="7"/>
  <c r="E31" i="6"/>
  <c r="E31" i="5"/>
  <c r="E31" i="4"/>
  <c r="E31" i="3"/>
  <c r="E31" i="2"/>
  <c r="E31" i="1"/>
  <c r="E30" i="12"/>
  <c r="E30" i="11"/>
  <c r="E30" i="10"/>
  <c r="E30" i="9"/>
  <c r="E30" i="8"/>
  <c r="E30" i="7"/>
  <c r="E30" i="6"/>
  <c r="E30" i="5"/>
  <c r="E30" i="4"/>
  <c r="E30" i="3"/>
  <c r="E30" i="2"/>
  <c r="E30" i="1"/>
  <c r="E29" i="11"/>
  <c r="E29" i="10"/>
  <c r="E29" i="9"/>
  <c r="E29" i="8"/>
  <c r="E29" i="7"/>
  <c r="E29" i="6"/>
  <c r="E29" i="5"/>
  <c r="E29" i="4"/>
  <c r="E29" i="3"/>
  <c r="E29" i="1"/>
  <c r="E28" i="11"/>
  <c r="E28" i="10"/>
  <c r="E28" i="9"/>
  <c r="E28" i="8"/>
  <c r="E28" i="7"/>
  <c r="E28" i="6"/>
  <c r="E28" i="5"/>
  <c r="E28" i="4"/>
  <c r="E28" i="3"/>
  <c r="E28" i="1"/>
  <c r="E27" i="12"/>
  <c r="E27" i="11"/>
  <c r="E27" i="10"/>
  <c r="E27" i="9"/>
  <c r="E27" i="8"/>
  <c r="E27" i="7"/>
  <c r="E27" i="6"/>
  <c r="E27" i="5"/>
  <c r="E27" i="4"/>
  <c r="E27" i="3"/>
  <c r="E27" i="1"/>
  <c r="E26" i="11"/>
  <c r="E26" i="10"/>
  <c r="E26" i="9"/>
  <c r="E26" i="8"/>
  <c r="E26" i="7"/>
  <c r="E26" i="6"/>
  <c r="E26" i="5"/>
  <c r="E26" i="4"/>
  <c r="E26" i="3"/>
  <c r="E26" i="1"/>
  <c r="E25" i="11"/>
  <c r="E25" i="10"/>
  <c r="E25" i="9"/>
  <c r="E25" i="8"/>
  <c r="E25" i="7"/>
  <c r="E25" i="6"/>
  <c r="E25" i="5"/>
  <c r="E25" i="4"/>
  <c r="E25" i="3"/>
  <c r="E25" i="1"/>
  <c r="E24" i="1"/>
  <c r="E23" i="11"/>
  <c r="E23" i="10"/>
  <c r="E23" i="9"/>
  <c r="E23" i="8"/>
  <c r="E23" i="7"/>
  <c r="E23" i="6"/>
  <c r="E23" i="5"/>
  <c r="E23" i="3"/>
  <c r="E23" i="1"/>
  <c r="E22" i="8"/>
  <c r="C36" i="12"/>
  <c r="C36" i="11"/>
  <c r="C36" i="10"/>
  <c r="C36" i="9"/>
  <c r="C36" i="8"/>
  <c r="C36" i="7"/>
  <c r="C36" i="6"/>
  <c r="C36" i="5"/>
  <c r="C36" i="4"/>
  <c r="C36" i="3"/>
  <c r="C36" i="2"/>
  <c r="C36" i="1"/>
  <c r="C35" i="12"/>
  <c r="C35" i="11"/>
  <c r="C35" i="10"/>
  <c r="C35" i="9"/>
  <c r="C35" i="8"/>
  <c r="C35" i="7"/>
  <c r="C35" i="6"/>
  <c r="C35" i="5"/>
  <c r="C35" i="4"/>
  <c r="C35" i="3"/>
  <c r="C35" i="2"/>
  <c r="C35" i="1"/>
  <c r="C34" i="12"/>
  <c r="C34" i="11"/>
  <c r="C34" i="10"/>
  <c r="C34" i="9"/>
  <c r="C34" i="8"/>
  <c r="C34" i="7"/>
  <c r="C34" i="6"/>
  <c r="C34" i="5"/>
  <c r="C34" i="4"/>
  <c r="C34" i="3"/>
  <c r="C34" i="2"/>
  <c r="C34" i="1"/>
  <c r="C33" i="12"/>
  <c r="C33" i="11"/>
  <c r="C33" i="10"/>
  <c r="C33" i="9"/>
  <c r="C33" i="8"/>
  <c r="C33" i="7"/>
  <c r="C33" i="6"/>
  <c r="C33" i="5"/>
  <c r="C33" i="4"/>
  <c r="C33" i="3"/>
  <c r="C33" i="2"/>
  <c r="C33" i="1"/>
  <c r="C32" i="12"/>
  <c r="C32" i="11"/>
  <c r="C32" i="10"/>
  <c r="C32" i="9"/>
  <c r="C32" i="8"/>
  <c r="C32" i="7"/>
  <c r="C32" i="6"/>
  <c r="C32" i="5"/>
  <c r="C32" i="4"/>
  <c r="C32" i="3"/>
  <c r="C32" i="2"/>
  <c r="C32" i="1"/>
  <c r="C31" i="12"/>
  <c r="C31" i="11"/>
  <c r="C31" i="10"/>
  <c r="C31" i="9"/>
  <c r="C31" i="8"/>
  <c r="C31" i="7"/>
  <c r="C31" i="6"/>
  <c r="C31" i="5"/>
  <c r="C31" i="4"/>
  <c r="C31" i="3"/>
  <c r="C31" i="2"/>
  <c r="C31" i="1"/>
  <c r="C30" i="12"/>
  <c r="C30" i="11"/>
  <c r="C30" i="10"/>
  <c r="C30" i="9"/>
  <c r="C30" i="4"/>
  <c r="C30" i="3"/>
  <c r="C30" i="2"/>
  <c r="C30" i="1"/>
  <c r="C29" i="12"/>
  <c r="C29" i="11"/>
  <c r="C29" i="10"/>
  <c r="C29" i="9"/>
  <c r="C29" i="8"/>
  <c r="C29" i="7"/>
  <c r="C29" i="6"/>
  <c r="C29" i="5"/>
  <c r="C29" i="4"/>
  <c r="C29" i="3"/>
  <c r="C29" i="2"/>
  <c r="C29" i="1"/>
  <c r="C28" i="12"/>
  <c r="C28" i="11"/>
  <c r="C28" i="10"/>
  <c r="C28" i="9"/>
  <c r="C28" i="8"/>
  <c r="C28" i="7"/>
  <c r="C28" i="6"/>
  <c r="C28" i="5"/>
  <c r="C28" i="4"/>
  <c r="C28" i="3"/>
  <c r="C28" i="2"/>
  <c r="C28" i="1"/>
  <c r="C27" i="12"/>
  <c r="C27" i="11"/>
  <c r="C27" i="10"/>
  <c r="C27" i="9"/>
  <c r="C27" i="8"/>
  <c r="C27" i="7"/>
  <c r="C27" i="6"/>
  <c r="C27" i="5"/>
  <c r="C27" i="4"/>
  <c r="C27" i="3"/>
  <c r="C27" i="2"/>
  <c r="C27" i="1"/>
  <c r="C26" i="12"/>
  <c r="C26" i="11"/>
  <c r="C26" i="10"/>
  <c r="C26" i="9"/>
  <c r="C26" i="8"/>
  <c r="C26" i="7"/>
  <c r="C26" i="6"/>
  <c r="C26" i="5"/>
  <c r="C26" i="4"/>
  <c r="C26" i="3"/>
  <c r="C26" i="2"/>
  <c r="C26" i="1"/>
  <c r="C25" i="12"/>
  <c r="C25" i="11"/>
  <c r="C25" i="10"/>
  <c r="C25" i="9"/>
  <c r="C25" i="8"/>
  <c r="C25" i="7"/>
  <c r="C25" i="6"/>
  <c r="C25" i="5"/>
  <c r="C25" i="4"/>
  <c r="C25" i="3"/>
  <c r="C25" i="2"/>
  <c r="C25" i="1"/>
  <c r="C24" i="8"/>
  <c r="C24" i="12"/>
  <c r="C24" i="11"/>
  <c r="C24" i="10"/>
  <c r="C24" i="9"/>
  <c r="C24" i="4"/>
  <c r="C24" i="3"/>
  <c r="C24" i="2"/>
  <c r="C24" i="1"/>
  <c r="C23" i="12"/>
  <c r="C23" i="11"/>
  <c r="C23" i="10"/>
  <c r="C23" i="9"/>
  <c r="C23" i="8"/>
  <c r="C23" i="7"/>
  <c r="C23" i="6"/>
  <c r="C23" i="5"/>
  <c r="C23" i="4"/>
  <c r="C23" i="3"/>
  <c r="C23" i="2"/>
  <c r="C23" i="1"/>
  <c r="E25" i="12" l="1"/>
  <c r="E29" i="12"/>
  <c r="F35" i="12"/>
  <c r="F35" i="1"/>
  <c r="E23" i="12"/>
  <c r="F26" i="12"/>
  <c r="F26" i="1"/>
  <c r="F28" i="12"/>
  <c r="F28" i="1"/>
  <c r="F31" i="12"/>
  <c r="F31" i="1"/>
  <c r="F33" i="12"/>
  <c r="F33" i="1"/>
  <c r="C30" i="5"/>
  <c r="F24" i="5"/>
  <c r="G24" i="9"/>
  <c r="C24" i="5"/>
  <c r="C30" i="6"/>
  <c r="F24" i="6"/>
  <c r="G24" i="1"/>
  <c r="G24" i="10"/>
  <c r="C24" i="6"/>
  <c r="C30" i="7"/>
  <c r="E26" i="12"/>
  <c r="E28" i="12"/>
  <c r="F24" i="7"/>
  <c r="G24" i="2"/>
  <c r="G24" i="11"/>
  <c r="C24" i="7"/>
  <c r="C30" i="8"/>
  <c r="F23" i="12"/>
  <c r="F23" i="1"/>
  <c r="F24" i="9"/>
  <c r="F25" i="12"/>
  <c r="F25" i="1"/>
  <c r="F27" i="12"/>
  <c r="F27" i="1"/>
  <c r="F29" i="12"/>
  <c r="F29" i="1"/>
  <c r="F32" i="12"/>
  <c r="F32" i="1"/>
  <c r="F34" i="12"/>
  <c r="F34" i="1"/>
  <c r="F36" i="12"/>
  <c r="F36" i="1"/>
  <c r="G24" i="3"/>
  <c r="G24" i="12"/>
  <c r="K7" i="2" l="1"/>
  <c r="K7" i="3"/>
  <c r="K7" i="4"/>
  <c r="K7" i="5"/>
  <c r="K7" i="6"/>
  <c r="K7" i="7"/>
  <c r="K7" i="8"/>
  <c r="K7" i="9"/>
  <c r="K7" i="10"/>
  <c r="K7" i="11"/>
  <c r="K7" i="12"/>
  <c r="K8" i="2"/>
  <c r="K8" i="3"/>
  <c r="K8" i="4"/>
  <c r="K8" i="5"/>
  <c r="K8" i="6"/>
  <c r="K8" i="7"/>
  <c r="K8" i="8"/>
  <c r="K8" i="9"/>
  <c r="K8" i="10"/>
  <c r="K8" i="11"/>
  <c r="K8" i="12"/>
  <c r="K9" i="2"/>
  <c r="K9" i="3"/>
  <c r="K9" i="4"/>
  <c r="K9" i="5"/>
  <c r="K9" i="6"/>
  <c r="K9" i="7"/>
  <c r="K9" i="8"/>
  <c r="K9" i="9"/>
  <c r="K9" i="10"/>
  <c r="K9" i="11"/>
  <c r="K9" i="12"/>
  <c r="K10" i="2"/>
  <c r="K10" i="3"/>
  <c r="K10" i="4"/>
  <c r="K10" i="5"/>
  <c r="K10" i="6"/>
  <c r="K10" i="7"/>
  <c r="K10" i="8"/>
  <c r="K10" i="9"/>
  <c r="K10" i="10"/>
  <c r="K10" i="11"/>
  <c r="K10" i="12"/>
  <c r="K11" i="2"/>
  <c r="K11" i="3"/>
  <c r="K11" i="4"/>
  <c r="K11" i="5"/>
  <c r="K11" i="6"/>
  <c r="K11" i="7"/>
  <c r="K11" i="8"/>
  <c r="K11" i="9"/>
  <c r="K11" i="10"/>
  <c r="K11" i="11"/>
  <c r="K11" i="12"/>
  <c r="K12" i="2"/>
  <c r="K12" i="3"/>
  <c r="K12" i="4"/>
  <c r="K12" i="5"/>
  <c r="K12" i="6"/>
  <c r="K12" i="7"/>
  <c r="K12" i="8"/>
  <c r="K12" i="9"/>
  <c r="K12" i="10"/>
  <c r="K12" i="11"/>
  <c r="K12" i="12"/>
  <c r="K13" i="2"/>
  <c r="K13" i="3"/>
  <c r="K13" i="4"/>
  <c r="K13" i="5"/>
  <c r="K13" i="6"/>
  <c r="K13" i="7"/>
  <c r="K13" i="8"/>
  <c r="K13" i="9"/>
  <c r="K13" i="10"/>
  <c r="K13" i="11"/>
  <c r="K13" i="12"/>
  <c r="K14" i="2"/>
  <c r="K14" i="3"/>
  <c r="K14" i="4"/>
  <c r="K14" i="5"/>
  <c r="K14" i="6"/>
  <c r="K14" i="7"/>
  <c r="K14" i="8"/>
  <c r="K14" i="9"/>
  <c r="K14" i="10"/>
  <c r="K14" i="11"/>
  <c r="K14" i="12"/>
  <c r="K15" i="3"/>
  <c r="K15" i="4"/>
  <c r="K15" i="5"/>
  <c r="K15" i="6"/>
  <c r="K15" i="7"/>
  <c r="K15" i="8"/>
  <c r="K15" i="9"/>
  <c r="K15" i="10"/>
  <c r="K15" i="11"/>
  <c r="K15" i="12"/>
  <c r="K16" i="2"/>
  <c r="K16" i="3"/>
  <c r="K16" i="4"/>
  <c r="K16" i="5"/>
  <c r="K16" i="6"/>
  <c r="K16" i="7"/>
  <c r="K16" i="8"/>
  <c r="K16" i="9"/>
  <c r="K16" i="10"/>
  <c r="K16" i="11"/>
  <c r="K16" i="12"/>
  <c r="K17" i="2"/>
  <c r="K17" i="3"/>
  <c r="K17" i="4"/>
  <c r="K17" i="5"/>
  <c r="K17" i="6"/>
  <c r="K17" i="7"/>
  <c r="K17" i="8"/>
  <c r="K17" i="9"/>
  <c r="K17" i="10"/>
  <c r="K17" i="11"/>
  <c r="K17" i="12"/>
  <c r="K18" i="2"/>
  <c r="K18" i="3"/>
  <c r="K18" i="4"/>
  <c r="K18" i="5"/>
  <c r="K18" i="6"/>
  <c r="K18" i="7"/>
  <c r="K18" i="8"/>
  <c r="K18" i="9"/>
  <c r="K18" i="10"/>
  <c r="K18" i="11"/>
  <c r="K18" i="12"/>
  <c r="K19" i="2"/>
  <c r="K19" i="4"/>
  <c r="K19" i="7"/>
  <c r="K19" i="9"/>
  <c r="K19" i="10"/>
  <c r="K19" i="12"/>
  <c r="K20" i="2"/>
  <c r="K20" i="3"/>
  <c r="K20" i="4"/>
  <c r="K20" i="5"/>
  <c r="K20" i="6"/>
  <c r="K20" i="7"/>
  <c r="K20" i="8"/>
  <c r="K20" i="9"/>
  <c r="K20" i="10"/>
  <c r="K20" i="11"/>
  <c r="K20" i="12"/>
  <c r="K21" i="2"/>
  <c r="K21" i="3"/>
  <c r="K21" i="4"/>
  <c r="K21" i="5"/>
  <c r="K21" i="6"/>
  <c r="K21" i="7"/>
  <c r="K21" i="9"/>
  <c r="K21" i="10"/>
  <c r="K21" i="11"/>
  <c r="K21" i="12"/>
  <c r="K22" i="2"/>
  <c r="K22" i="3"/>
  <c r="K22" i="4"/>
  <c r="K22" i="5"/>
  <c r="K22" i="6"/>
  <c r="K22" i="7"/>
  <c r="K22" i="9"/>
  <c r="K22" i="10"/>
  <c r="K22" i="11"/>
  <c r="K22" i="12"/>
  <c r="K6" i="12"/>
  <c r="K6" i="11"/>
  <c r="K6" i="10"/>
  <c r="K6" i="9"/>
  <c r="K6" i="8"/>
  <c r="K6" i="6"/>
  <c r="K6" i="5"/>
  <c r="K6" i="4"/>
  <c r="K6" i="3"/>
  <c r="K6" i="2"/>
  <c r="L7" i="1"/>
  <c r="L8" i="1"/>
  <c r="L9" i="1"/>
  <c r="L10" i="1"/>
  <c r="L11" i="1"/>
  <c r="L12" i="1"/>
  <c r="L13" i="1"/>
  <c r="L14" i="1"/>
  <c r="L15" i="1"/>
  <c r="L16" i="1"/>
  <c r="L17" i="1"/>
  <c r="L18" i="1"/>
  <c r="L20" i="1"/>
  <c r="L21" i="1"/>
  <c r="L22" i="1"/>
  <c r="L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6" i="1"/>
  <c r="E7" i="1"/>
  <c r="E7" i="3"/>
  <c r="E7" i="4"/>
  <c r="E7" i="5"/>
  <c r="E7" i="6"/>
  <c r="E7" i="7"/>
  <c r="E7" i="8"/>
  <c r="E7" i="9"/>
  <c r="E7" i="10"/>
  <c r="E7" i="11"/>
  <c r="E8" i="1"/>
  <c r="E8" i="3"/>
  <c r="E8" i="4"/>
  <c r="E8" i="5"/>
  <c r="E8" i="6"/>
  <c r="E8" i="7"/>
  <c r="E8" i="8"/>
  <c r="E8" i="9"/>
  <c r="E8" i="10"/>
  <c r="E8" i="11"/>
  <c r="E9" i="1"/>
  <c r="E9" i="3"/>
  <c r="E9" i="4"/>
  <c r="E9" i="5"/>
  <c r="E9" i="6"/>
  <c r="E9" i="7"/>
  <c r="E9" i="8"/>
  <c r="E9" i="9"/>
  <c r="E9" i="10"/>
  <c r="E9" i="11"/>
  <c r="E10" i="1"/>
  <c r="E10" i="3"/>
  <c r="E10" i="4"/>
  <c r="E10" i="5"/>
  <c r="E10" i="6"/>
  <c r="E10" i="7"/>
  <c r="E10" i="8"/>
  <c r="E10" i="9"/>
  <c r="E10" i="10"/>
  <c r="E10" i="11"/>
  <c r="E11" i="1"/>
  <c r="E11" i="3"/>
  <c r="E11" i="4"/>
  <c r="E11" i="5"/>
  <c r="E11" i="6"/>
  <c r="E11" i="7"/>
  <c r="E11" i="8"/>
  <c r="E11" i="9"/>
  <c r="E11" i="10"/>
  <c r="E11" i="11"/>
  <c r="E12" i="1"/>
  <c r="E12" i="3"/>
  <c r="E12" i="4"/>
  <c r="E12" i="5"/>
  <c r="E12" i="6"/>
  <c r="E12" i="7"/>
  <c r="E12" i="8"/>
  <c r="E12" i="9"/>
  <c r="E12" i="10"/>
  <c r="E12" i="11"/>
  <c r="E13" i="1"/>
  <c r="E13" i="3"/>
  <c r="E13" i="4"/>
  <c r="E13" i="5"/>
  <c r="E13" i="6"/>
  <c r="E13" i="7"/>
  <c r="E13" i="8"/>
  <c r="E13" i="9"/>
  <c r="E13" i="10"/>
  <c r="E13" i="11"/>
  <c r="E14" i="1"/>
  <c r="E14" i="3"/>
  <c r="E14" i="4"/>
  <c r="E14" i="5"/>
  <c r="E14" i="6"/>
  <c r="E14" i="7"/>
  <c r="E14" i="8"/>
  <c r="E14" i="9"/>
  <c r="E14" i="10"/>
  <c r="E14" i="11"/>
  <c r="E15" i="1"/>
  <c r="E15" i="3"/>
  <c r="E15" i="4"/>
  <c r="E15" i="5"/>
  <c r="E15" i="6"/>
  <c r="E15" i="7"/>
  <c r="E15" i="8"/>
  <c r="E15" i="9"/>
  <c r="E15" i="10"/>
  <c r="E15" i="11"/>
  <c r="E16" i="1"/>
  <c r="E16" i="3"/>
  <c r="E16" i="4"/>
  <c r="E16" i="5"/>
  <c r="E16" i="6"/>
  <c r="E16" i="7"/>
  <c r="E16" i="8"/>
  <c r="E16" i="9"/>
  <c r="E16" i="10"/>
  <c r="E16" i="11"/>
  <c r="E17" i="1"/>
  <c r="E17" i="3"/>
  <c r="E17" i="4"/>
  <c r="E17" i="5"/>
  <c r="E17" i="6"/>
  <c r="E17" i="7"/>
  <c r="E17" i="8"/>
  <c r="E17" i="9"/>
  <c r="E17" i="10"/>
  <c r="E17" i="11"/>
  <c r="E18" i="1"/>
  <c r="E18" i="3"/>
  <c r="E18" i="4"/>
  <c r="E18" i="5"/>
  <c r="E18" i="6"/>
  <c r="E18" i="7"/>
  <c r="E18" i="8"/>
  <c r="E18" i="9"/>
  <c r="E18" i="10"/>
  <c r="E18" i="11"/>
  <c r="E20" i="1"/>
  <c r="E20" i="5"/>
  <c r="E20" i="6"/>
  <c r="E20" i="7"/>
  <c r="E20" i="8"/>
  <c r="E20" i="9"/>
  <c r="E20" i="10"/>
  <c r="E20" i="11"/>
  <c r="E21" i="1"/>
  <c r="E21" i="3"/>
  <c r="E21" i="4"/>
  <c r="E21" i="5"/>
  <c r="E21" i="6"/>
  <c r="E21" i="7"/>
  <c r="E21" i="8"/>
  <c r="E21" i="9"/>
  <c r="E21" i="10"/>
  <c r="E21" i="11"/>
  <c r="E22" i="1"/>
  <c r="E22" i="3"/>
  <c r="E22" i="4"/>
  <c r="E22" i="5"/>
  <c r="E22" i="6"/>
  <c r="E22" i="7"/>
  <c r="E22" i="9"/>
  <c r="E22" i="10"/>
  <c r="E22" i="11"/>
  <c r="E6" i="12"/>
  <c r="E6" i="11"/>
  <c r="E6" i="9"/>
  <c r="E6" i="7"/>
  <c r="E6" i="6"/>
  <c r="E6" i="4"/>
  <c r="E6" i="1"/>
  <c r="F7" i="1"/>
  <c r="F7" i="2"/>
  <c r="F7" i="3"/>
  <c r="F7" i="4"/>
  <c r="F7" i="5"/>
  <c r="F7" i="6"/>
  <c r="F7" i="7"/>
  <c r="F7" i="8"/>
  <c r="F7" i="9"/>
  <c r="F7" i="10"/>
  <c r="F7" i="11"/>
  <c r="F7" i="12"/>
  <c r="F8" i="1"/>
  <c r="F8" i="2"/>
  <c r="F8" i="3"/>
  <c r="F8" i="4"/>
  <c r="F8" i="5"/>
  <c r="F8" i="6"/>
  <c r="F8" i="7"/>
  <c r="F8" i="8"/>
  <c r="F8" i="9"/>
  <c r="F8" i="10"/>
  <c r="F8" i="11"/>
  <c r="F8" i="12"/>
  <c r="F9" i="1"/>
  <c r="F9" i="2"/>
  <c r="F9" i="3"/>
  <c r="F9" i="4"/>
  <c r="F9" i="5"/>
  <c r="F9" i="6"/>
  <c r="F9" i="7"/>
  <c r="F9" i="8"/>
  <c r="F9" i="9"/>
  <c r="F9" i="10"/>
  <c r="F9" i="11"/>
  <c r="F9" i="12"/>
  <c r="F10" i="1"/>
  <c r="F10" i="2"/>
  <c r="F10" i="3"/>
  <c r="F10" i="4"/>
  <c r="F10" i="5"/>
  <c r="F10" i="6"/>
  <c r="F10" i="7"/>
  <c r="F10" i="8"/>
  <c r="F10" i="9"/>
  <c r="F10" i="10"/>
  <c r="F10" i="11"/>
  <c r="F10" i="12"/>
  <c r="F11" i="1"/>
  <c r="F11" i="2"/>
  <c r="F11" i="3"/>
  <c r="F11" i="4"/>
  <c r="F11" i="5"/>
  <c r="F11" i="6"/>
  <c r="F11" i="7"/>
  <c r="F11" i="8"/>
  <c r="F11" i="9"/>
  <c r="F11" i="10"/>
  <c r="F11" i="11"/>
  <c r="F11" i="12"/>
  <c r="F12" i="1"/>
  <c r="F12" i="2"/>
  <c r="F12" i="3"/>
  <c r="F12" i="4"/>
  <c r="F12" i="5"/>
  <c r="F12" i="6"/>
  <c r="F12" i="7"/>
  <c r="F12" i="8"/>
  <c r="F12" i="9"/>
  <c r="F12" i="10"/>
  <c r="F12" i="11"/>
  <c r="F12" i="12"/>
  <c r="F13" i="1"/>
  <c r="F13" i="2"/>
  <c r="F13" i="3"/>
  <c r="F13" i="4"/>
  <c r="F13" i="5"/>
  <c r="F13" i="6"/>
  <c r="F13" i="7"/>
  <c r="F13" i="8"/>
  <c r="F13" i="9"/>
  <c r="F13" i="10"/>
  <c r="F13" i="11"/>
  <c r="F13" i="12"/>
  <c r="F14" i="1"/>
  <c r="F14" i="2"/>
  <c r="F14" i="3"/>
  <c r="F14" i="4"/>
  <c r="F14" i="5"/>
  <c r="F14" i="6"/>
  <c r="F14" i="7"/>
  <c r="F14" i="8"/>
  <c r="F14" i="9"/>
  <c r="F14" i="10"/>
  <c r="F14" i="11"/>
  <c r="F14" i="12"/>
  <c r="F15" i="1"/>
  <c r="F15" i="2"/>
  <c r="F15" i="3"/>
  <c r="F15" i="4"/>
  <c r="F15" i="5"/>
  <c r="F15" i="6"/>
  <c r="F15" i="7"/>
  <c r="F15" i="8"/>
  <c r="F15" i="9"/>
  <c r="F15" i="10"/>
  <c r="F15" i="11"/>
  <c r="F15" i="12"/>
  <c r="F16" i="1"/>
  <c r="F16" i="2"/>
  <c r="F16" i="3"/>
  <c r="F16" i="4"/>
  <c r="F16" i="5"/>
  <c r="F16" i="6"/>
  <c r="F16" i="7"/>
  <c r="F16" i="8"/>
  <c r="F16" i="9"/>
  <c r="F16" i="10"/>
  <c r="F16" i="11"/>
  <c r="F16" i="12"/>
  <c r="F17" i="1"/>
  <c r="F17" i="2"/>
  <c r="F17" i="3"/>
  <c r="F17" i="4"/>
  <c r="F17" i="5"/>
  <c r="F17" i="6"/>
  <c r="F17" i="7"/>
  <c r="F17" i="8"/>
  <c r="F17" i="9"/>
  <c r="F17" i="10"/>
  <c r="F17" i="11"/>
  <c r="F17" i="12"/>
  <c r="F18" i="1"/>
  <c r="F18" i="2"/>
  <c r="F18" i="3"/>
  <c r="F18" i="4"/>
  <c r="F18" i="5"/>
  <c r="F18" i="6"/>
  <c r="F18" i="7"/>
  <c r="F18" i="8"/>
  <c r="F18" i="9"/>
  <c r="F18" i="10"/>
  <c r="F18" i="11"/>
  <c r="F18" i="12"/>
  <c r="F19" i="4"/>
  <c r="F19" i="6"/>
  <c r="F19" i="7"/>
  <c r="F19" i="9"/>
  <c r="F20" i="2"/>
  <c r="F20" i="3"/>
  <c r="F20" i="4"/>
  <c r="F20" i="5"/>
  <c r="F20" i="6"/>
  <c r="F20" i="7"/>
  <c r="F20" i="8"/>
  <c r="F20" i="9"/>
  <c r="F20" i="10"/>
  <c r="F20" i="11"/>
  <c r="F21" i="2"/>
  <c r="F21" i="3"/>
  <c r="F21" i="4"/>
  <c r="F21" i="5"/>
  <c r="F21" i="6"/>
  <c r="F21" i="7"/>
  <c r="F21" i="8"/>
  <c r="F21" i="9"/>
  <c r="F21" i="10"/>
  <c r="F21" i="11"/>
  <c r="F22" i="2"/>
  <c r="F22" i="3"/>
  <c r="F22" i="4"/>
  <c r="F22" i="5"/>
  <c r="F22" i="6"/>
  <c r="F22" i="7"/>
  <c r="F22" i="9"/>
  <c r="F22" i="10"/>
  <c r="F22" i="11"/>
  <c r="F6" i="12"/>
  <c r="F6" i="11"/>
  <c r="F6" i="10"/>
  <c r="F6" i="9"/>
  <c r="F6" i="7"/>
  <c r="F6" i="6"/>
  <c r="F6" i="4"/>
  <c r="F6" i="3"/>
  <c r="F6" i="2"/>
  <c r="F6" i="1"/>
  <c r="H7" i="1"/>
  <c r="H7" i="2"/>
  <c r="H7" i="3"/>
  <c r="H8" i="1"/>
  <c r="H8" i="2"/>
  <c r="H8" i="3"/>
  <c r="H9" i="1"/>
  <c r="H9" i="2"/>
  <c r="H9" i="3"/>
  <c r="H10" i="1"/>
  <c r="H10" i="2"/>
  <c r="H10" i="3"/>
  <c r="H11" i="1"/>
  <c r="H11" i="2"/>
  <c r="H11" i="3"/>
  <c r="H12" i="1"/>
  <c r="H12" i="2"/>
  <c r="H12" i="3"/>
  <c r="H13" i="1"/>
  <c r="H13" i="2"/>
  <c r="H13" i="3"/>
  <c r="H14" i="1"/>
  <c r="H14" i="2"/>
  <c r="H14" i="3"/>
  <c r="H15" i="1"/>
  <c r="H15" i="2"/>
  <c r="H15" i="3"/>
  <c r="H16" i="1"/>
  <c r="H16" i="2"/>
  <c r="H16" i="3"/>
  <c r="H17" i="1"/>
  <c r="H17" i="2"/>
  <c r="H17" i="3"/>
  <c r="H18" i="1"/>
  <c r="H18" i="2"/>
  <c r="H18" i="3"/>
  <c r="H19" i="1"/>
  <c r="H19" i="3"/>
  <c r="H20" i="1"/>
  <c r="H20" i="2"/>
  <c r="H20" i="3"/>
  <c r="H21" i="1"/>
  <c r="H21" i="2"/>
  <c r="H21" i="3"/>
  <c r="H22" i="1"/>
  <c r="H22" i="2"/>
  <c r="H22" i="3"/>
  <c r="H6" i="3"/>
  <c r="H6" i="2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6" i="1"/>
  <c r="C7" i="1"/>
  <c r="C7" i="2"/>
  <c r="C7" i="3"/>
  <c r="C7" i="4"/>
  <c r="C7" i="5"/>
  <c r="C7" i="6"/>
  <c r="C7" i="7"/>
  <c r="C7" i="8"/>
  <c r="C7" i="9"/>
  <c r="C7" i="10"/>
  <c r="C7" i="11"/>
  <c r="C7" i="12"/>
  <c r="C8" i="1"/>
  <c r="C8" i="2"/>
  <c r="C8" i="3"/>
  <c r="C8" i="4"/>
  <c r="C8" i="5"/>
  <c r="C8" i="6"/>
  <c r="C8" i="7"/>
  <c r="C8" i="8"/>
  <c r="C8" i="9"/>
  <c r="C8" i="10"/>
  <c r="C8" i="11"/>
  <c r="C8" i="12"/>
  <c r="C9" i="1"/>
  <c r="C9" i="2"/>
  <c r="C9" i="3"/>
  <c r="C9" i="4"/>
  <c r="C9" i="5"/>
  <c r="C9" i="6"/>
  <c r="C9" i="7"/>
  <c r="C9" i="8"/>
  <c r="C9" i="9"/>
  <c r="C9" i="10"/>
  <c r="C9" i="11"/>
  <c r="C9" i="12"/>
  <c r="C10" i="1"/>
  <c r="C10" i="2"/>
  <c r="C10" i="3"/>
  <c r="C10" i="4"/>
  <c r="C10" i="5"/>
  <c r="C10" i="6"/>
  <c r="C10" i="7"/>
  <c r="C10" i="8"/>
  <c r="C10" i="9"/>
  <c r="C10" i="10"/>
  <c r="C10" i="11"/>
  <c r="C10" i="12"/>
  <c r="C11" i="1"/>
  <c r="C11" i="2"/>
  <c r="C11" i="3"/>
  <c r="C11" i="4"/>
  <c r="C11" i="5"/>
  <c r="C11" i="6"/>
  <c r="C11" i="7"/>
  <c r="C11" i="8"/>
  <c r="C11" i="9"/>
  <c r="C11" i="10"/>
  <c r="C11" i="11"/>
  <c r="C11" i="12"/>
  <c r="C12" i="1"/>
  <c r="C12" i="2"/>
  <c r="C12" i="3"/>
  <c r="C12" i="4"/>
  <c r="C12" i="5"/>
  <c r="C12" i="6"/>
  <c r="C12" i="7"/>
  <c r="C12" i="8"/>
  <c r="C12" i="9"/>
  <c r="C12" i="10"/>
  <c r="C12" i="11"/>
  <c r="C12" i="12"/>
  <c r="C13" i="1"/>
  <c r="C13" i="2"/>
  <c r="C13" i="3"/>
  <c r="C13" i="4"/>
  <c r="C13" i="5"/>
  <c r="C13" i="6"/>
  <c r="C13" i="7"/>
  <c r="C13" i="8"/>
  <c r="C13" i="9"/>
  <c r="C13" i="10"/>
  <c r="C13" i="11"/>
  <c r="C13" i="12"/>
  <c r="C14" i="1"/>
  <c r="C14" i="2"/>
  <c r="C14" i="3"/>
  <c r="C14" i="4"/>
  <c r="C14" i="5"/>
  <c r="C14" i="6"/>
  <c r="C14" i="7"/>
  <c r="C14" i="8"/>
  <c r="C14" i="9"/>
  <c r="C14" i="10"/>
  <c r="C14" i="11"/>
  <c r="C14" i="12"/>
  <c r="C15" i="1"/>
  <c r="C15" i="2"/>
  <c r="C15" i="3"/>
  <c r="C15" i="4"/>
  <c r="C15" i="5"/>
  <c r="C15" i="6"/>
  <c r="C15" i="7"/>
  <c r="C15" i="8"/>
  <c r="C15" i="9"/>
  <c r="C15" i="10"/>
  <c r="C15" i="11"/>
  <c r="C15" i="12"/>
  <c r="C16" i="1"/>
  <c r="C16" i="2"/>
  <c r="C16" i="3"/>
  <c r="C16" i="4"/>
  <c r="C16" i="5"/>
  <c r="C16" i="6"/>
  <c r="C16" i="7"/>
  <c r="C16" i="8"/>
  <c r="C16" i="9"/>
  <c r="C16" i="10"/>
  <c r="C16" i="11"/>
  <c r="C16" i="12"/>
  <c r="C17" i="1"/>
  <c r="C17" i="2"/>
  <c r="C17" i="3"/>
  <c r="C17" i="4"/>
  <c r="C17" i="5"/>
  <c r="C17" i="6"/>
  <c r="C17" i="7"/>
  <c r="C17" i="8"/>
  <c r="C17" i="9"/>
  <c r="C17" i="10"/>
  <c r="C17" i="11"/>
  <c r="C17" i="12"/>
  <c r="C18" i="1"/>
  <c r="C18" i="2"/>
  <c r="C18" i="3"/>
  <c r="C18" i="4"/>
  <c r="C18" i="5"/>
  <c r="C18" i="6"/>
  <c r="C18" i="7"/>
  <c r="C18" i="8"/>
  <c r="C18" i="9"/>
  <c r="C18" i="10"/>
  <c r="C18" i="11"/>
  <c r="C18" i="12"/>
  <c r="C19" i="4"/>
  <c r="C19" i="7"/>
  <c r="C19" i="9"/>
  <c r="C19" i="10"/>
  <c r="C19" i="12"/>
  <c r="C20" i="1"/>
  <c r="C20" i="2"/>
  <c r="C20" i="3"/>
  <c r="C20" i="4"/>
  <c r="C20" i="5"/>
  <c r="C20" i="6"/>
  <c r="C20" i="7"/>
  <c r="C20" i="8"/>
  <c r="C20" i="9"/>
  <c r="C20" i="10"/>
  <c r="C20" i="11"/>
  <c r="C20" i="12"/>
  <c r="C21" i="1"/>
  <c r="C21" i="2"/>
  <c r="C21" i="3"/>
  <c r="C21" i="4"/>
  <c r="C21" i="5"/>
  <c r="C21" i="6"/>
  <c r="C21" i="7"/>
  <c r="C21" i="8"/>
  <c r="C21" i="9"/>
  <c r="C21" i="10"/>
  <c r="C21" i="11"/>
  <c r="C21" i="12"/>
  <c r="C22" i="1"/>
  <c r="C22" i="2"/>
  <c r="C22" i="3"/>
  <c r="C22" i="4"/>
  <c r="C22" i="5"/>
  <c r="C22" i="6"/>
  <c r="C22" i="7"/>
  <c r="C22" i="9"/>
  <c r="C22" i="10"/>
  <c r="C22" i="11"/>
  <c r="C22" i="12"/>
  <c r="C6" i="12"/>
  <c r="C6" i="10"/>
  <c r="C6" i="9"/>
  <c r="C6" i="8"/>
  <c r="C6" i="7"/>
  <c r="C6" i="6"/>
  <c r="C6" i="4"/>
  <c r="C6" i="2"/>
  <c r="C6" i="1"/>
  <c r="G6" i="1"/>
  <c r="G7" i="1"/>
  <c r="G7" i="2"/>
  <c r="G7" i="3"/>
  <c r="G7" i="4"/>
  <c r="G7" i="5"/>
  <c r="G7" i="6"/>
  <c r="G7" i="7"/>
  <c r="G7" i="8"/>
  <c r="G7" i="9"/>
  <c r="G7" i="10"/>
  <c r="G8" i="1"/>
  <c r="G8" i="2"/>
  <c r="G8" i="3"/>
  <c r="G8" i="4"/>
  <c r="G8" i="5"/>
  <c r="G8" i="6"/>
  <c r="G8" i="7"/>
  <c r="G8" i="8"/>
  <c r="G8" i="9"/>
  <c r="G8" i="10"/>
  <c r="G9" i="1"/>
  <c r="G9" i="2"/>
  <c r="G9" i="3"/>
  <c r="G9" i="4"/>
  <c r="G9" i="5"/>
  <c r="G9" i="6"/>
  <c r="G9" i="7"/>
  <c r="G9" i="8"/>
  <c r="G9" i="9"/>
  <c r="G9" i="10"/>
  <c r="G10" i="1"/>
  <c r="G10" i="2"/>
  <c r="G10" i="3"/>
  <c r="G10" i="4"/>
  <c r="G10" i="5"/>
  <c r="G10" i="6"/>
  <c r="G10" i="7"/>
  <c r="G10" i="8"/>
  <c r="G10" i="9"/>
  <c r="G10" i="10"/>
  <c r="G11" i="1"/>
  <c r="G11" i="2"/>
  <c r="G11" i="3"/>
  <c r="G11" i="4"/>
  <c r="G11" i="5"/>
  <c r="G11" i="6"/>
  <c r="G11" i="7"/>
  <c r="G11" i="8"/>
  <c r="G11" i="9"/>
  <c r="G11" i="10"/>
  <c r="G12" i="1"/>
  <c r="G12" i="2"/>
  <c r="G12" i="3"/>
  <c r="G12" i="4"/>
  <c r="G12" i="5"/>
  <c r="G12" i="6"/>
  <c r="G12" i="7"/>
  <c r="G12" i="8"/>
  <c r="G12" i="9"/>
  <c r="G12" i="10"/>
  <c r="G13" i="1"/>
  <c r="G13" i="2"/>
  <c r="G13" i="3"/>
  <c r="G13" i="4"/>
  <c r="G13" i="5"/>
  <c r="G13" i="6"/>
  <c r="G13" i="7"/>
  <c r="G13" i="8"/>
  <c r="G13" i="9"/>
  <c r="G13" i="10"/>
  <c r="G14" i="1"/>
  <c r="G14" i="2"/>
  <c r="G14" i="3"/>
  <c r="G14" i="4"/>
  <c r="G14" i="5"/>
  <c r="G14" i="6"/>
  <c r="G14" i="7"/>
  <c r="G14" i="8"/>
  <c r="G14" i="9"/>
  <c r="G14" i="10"/>
  <c r="G15" i="1"/>
  <c r="G15" i="2"/>
  <c r="G15" i="3"/>
  <c r="G15" i="4"/>
  <c r="G15" i="5"/>
  <c r="G15" i="6"/>
  <c r="G15" i="7"/>
  <c r="G15" i="8"/>
  <c r="G15" i="9"/>
  <c r="G15" i="10"/>
  <c r="G16" i="1"/>
  <c r="G16" i="2"/>
  <c r="G16" i="3"/>
  <c r="G16" i="4"/>
  <c r="G16" i="5"/>
  <c r="G16" i="6"/>
  <c r="G16" i="7"/>
  <c r="G16" i="8"/>
  <c r="G16" i="9"/>
  <c r="G16" i="10"/>
  <c r="G17" i="1"/>
  <c r="G17" i="2"/>
  <c r="G17" i="3"/>
  <c r="G17" i="4"/>
  <c r="G17" i="5"/>
  <c r="G17" i="6"/>
  <c r="G17" i="7"/>
  <c r="G17" i="8"/>
  <c r="G17" i="9"/>
  <c r="G17" i="10"/>
  <c r="G18" i="1"/>
  <c r="G18" i="2"/>
  <c r="G18" i="3"/>
  <c r="G18" i="4"/>
  <c r="G18" i="5"/>
  <c r="G18" i="6"/>
  <c r="G18" i="7"/>
  <c r="G18" i="8"/>
  <c r="G18" i="9"/>
  <c r="G18" i="10"/>
  <c r="G19" i="2"/>
  <c r="G19" i="4"/>
  <c r="G19" i="5"/>
  <c r="G19" i="6"/>
  <c r="G19" i="7"/>
  <c r="G19" i="10"/>
  <c r="G20" i="1"/>
  <c r="G20" i="2"/>
  <c r="G20" i="3"/>
  <c r="G20" i="4"/>
  <c r="G20" i="5"/>
  <c r="G20" i="6"/>
  <c r="G20" i="7"/>
  <c r="G20" i="8"/>
  <c r="G20" i="9"/>
  <c r="G20" i="10"/>
  <c r="G21" i="1"/>
  <c r="G21" i="2"/>
  <c r="G21" i="3"/>
  <c r="G21" i="4"/>
  <c r="G21" i="5"/>
  <c r="G21" i="6"/>
  <c r="G21" i="7"/>
  <c r="G21" i="8"/>
  <c r="G21" i="9"/>
  <c r="G21" i="10"/>
  <c r="G22" i="1"/>
  <c r="G22" i="2"/>
  <c r="G22" i="3"/>
  <c r="G22" i="4"/>
  <c r="G22" i="5"/>
  <c r="G22" i="6"/>
  <c r="G22" i="7"/>
  <c r="G22" i="9"/>
  <c r="G22" i="10"/>
  <c r="G7" i="11"/>
  <c r="G8" i="11"/>
  <c r="G9" i="11"/>
  <c r="G10" i="11"/>
  <c r="G11" i="11"/>
  <c r="G12" i="11"/>
  <c r="G13" i="11"/>
  <c r="G14" i="11"/>
  <c r="G15" i="11"/>
  <c r="G16" i="11"/>
  <c r="G17" i="11"/>
  <c r="G18" i="11"/>
  <c r="G20" i="11"/>
  <c r="G21" i="11"/>
  <c r="G22" i="11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6" i="12"/>
  <c r="G6" i="10"/>
  <c r="G6" i="9"/>
  <c r="G6" i="7"/>
  <c r="G6" i="6"/>
  <c r="G6" i="2"/>
  <c r="I7" i="2"/>
  <c r="I7" i="3"/>
  <c r="I8" i="2"/>
  <c r="I8" i="3"/>
  <c r="I9" i="2"/>
  <c r="I9" i="3"/>
  <c r="I10" i="2"/>
  <c r="I10" i="3"/>
  <c r="I11" i="2"/>
  <c r="I11" i="3"/>
  <c r="I12" i="2"/>
  <c r="I12" i="3"/>
  <c r="I13" i="2"/>
  <c r="I13" i="3"/>
  <c r="I14" i="2"/>
  <c r="I14" i="3"/>
  <c r="I15" i="2"/>
  <c r="I15" i="3"/>
  <c r="I16" i="2"/>
  <c r="I16" i="3"/>
  <c r="I17" i="2"/>
  <c r="I17" i="3"/>
  <c r="I18" i="2"/>
  <c r="I18" i="3"/>
  <c r="I19" i="2"/>
  <c r="I19" i="3"/>
  <c r="I20" i="2"/>
  <c r="I20" i="3"/>
  <c r="I21" i="2"/>
  <c r="I21" i="3"/>
  <c r="I22" i="2"/>
  <c r="I22" i="3"/>
  <c r="I6" i="3"/>
  <c r="I6" i="2"/>
  <c r="I18" i="1" l="1"/>
  <c r="K18" i="1"/>
  <c r="I20" i="1"/>
  <c r="K20" i="1"/>
  <c r="I19" i="1"/>
  <c r="K19" i="1"/>
  <c r="I17" i="1"/>
  <c r="K17" i="1"/>
  <c r="I15" i="1"/>
  <c r="K15" i="1"/>
  <c r="I13" i="1"/>
  <c r="K13" i="1"/>
  <c r="I12" i="1"/>
  <c r="K12" i="1"/>
  <c r="I10" i="1"/>
  <c r="K10" i="1"/>
  <c r="I9" i="1"/>
  <c r="K9" i="1"/>
  <c r="I7" i="1"/>
  <c r="K7" i="1"/>
  <c r="G6" i="5"/>
  <c r="G19" i="11"/>
  <c r="G19" i="9"/>
  <c r="G19" i="1"/>
  <c r="C19" i="6"/>
  <c r="F6" i="8"/>
  <c r="F21" i="12"/>
  <c r="F21" i="1"/>
  <c r="F19" i="8"/>
  <c r="E6" i="10"/>
  <c r="L19" i="1"/>
  <c r="K19" i="11"/>
  <c r="K19" i="3"/>
  <c r="H6" i="12"/>
  <c r="H6" i="10"/>
  <c r="H6" i="8"/>
  <c r="H6" i="6"/>
  <c r="H6" i="4"/>
  <c r="H6" i="5"/>
  <c r="H6" i="7"/>
  <c r="H6" i="9"/>
  <c r="H6" i="11"/>
  <c r="H22" i="12"/>
  <c r="H22" i="10"/>
  <c r="H22" i="8"/>
  <c r="H22" i="6"/>
  <c r="H22" i="4"/>
  <c r="H22" i="7"/>
  <c r="H22" i="5"/>
  <c r="H22" i="9"/>
  <c r="H22" i="11"/>
  <c r="H20" i="11"/>
  <c r="H20" i="9"/>
  <c r="H20" i="7"/>
  <c r="H20" i="5"/>
  <c r="H20" i="6"/>
  <c r="H20" i="8"/>
  <c r="H20" i="10"/>
  <c r="H20" i="12"/>
  <c r="H20" i="4"/>
  <c r="H19" i="12"/>
  <c r="H19" i="10"/>
  <c r="H19" i="8"/>
  <c r="H19" i="6"/>
  <c r="H19" i="4"/>
  <c r="H19" i="11"/>
  <c r="H19" i="9"/>
  <c r="H19" i="7"/>
  <c r="H19" i="5"/>
  <c r="H17" i="11"/>
  <c r="H17" i="9"/>
  <c r="H17" i="7"/>
  <c r="H17" i="5"/>
  <c r="H17" i="12"/>
  <c r="H17" i="10"/>
  <c r="H17" i="8"/>
  <c r="H17" i="6"/>
  <c r="H17" i="4"/>
  <c r="H15" i="12"/>
  <c r="H15" i="10"/>
  <c r="H15" i="8"/>
  <c r="H15" i="6"/>
  <c r="H15" i="4"/>
  <c r="H15" i="11"/>
  <c r="H15" i="9"/>
  <c r="H15" i="7"/>
  <c r="H15" i="5"/>
  <c r="H13" i="11"/>
  <c r="H13" i="9"/>
  <c r="H13" i="7"/>
  <c r="H13" i="5"/>
  <c r="H13" i="12"/>
  <c r="H13" i="10"/>
  <c r="H13" i="8"/>
  <c r="H13" i="6"/>
  <c r="H13" i="4"/>
  <c r="H12" i="11"/>
  <c r="H12" i="9"/>
  <c r="H12" i="7"/>
  <c r="H12" i="5"/>
  <c r="H12" i="10"/>
  <c r="H12" i="4"/>
  <c r="H12" i="6"/>
  <c r="H12" i="8"/>
  <c r="H12" i="12"/>
  <c r="H10" i="12"/>
  <c r="H10" i="10"/>
  <c r="H10" i="8"/>
  <c r="H10" i="6"/>
  <c r="H10" i="4"/>
  <c r="H10" i="11"/>
  <c r="H10" i="5"/>
  <c r="H10" i="9"/>
  <c r="H10" i="7"/>
  <c r="H9" i="11"/>
  <c r="H9" i="9"/>
  <c r="H9" i="7"/>
  <c r="H9" i="5"/>
  <c r="H9" i="12"/>
  <c r="H9" i="10"/>
  <c r="H9" i="8"/>
  <c r="H9" i="6"/>
  <c r="H9" i="4"/>
  <c r="H7" i="12"/>
  <c r="H7" i="10"/>
  <c r="H7" i="8"/>
  <c r="H7" i="6"/>
  <c r="H7" i="4"/>
  <c r="H7" i="11"/>
  <c r="H7" i="9"/>
  <c r="H7" i="7"/>
  <c r="H7" i="5"/>
  <c r="E9" i="12"/>
  <c r="E7" i="12"/>
  <c r="I16" i="1"/>
  <c r="K16" i="1"/>
  <c r="I11" i="1"/>
  <c r="K11" i="1"/>
  <c r="I8" i="1"/>
  <c r="K8" i="1"/>
  <c r="I22" i="1"/>
  <c r="K22" i="1"/>
  <c r="I21" i="11"/>
  <c r="I21" i="9"/>
  <c r="I21" i="7"/>
  <c r="I21" i="5"/>
  <c r="I21" i="12"/>
  <c r="I21" i="10"/>
  <c r="I21" i="8"/>
  <c r="I21" i="6"/>
  <c r="I21" i="4"/>
  <c r="I18" i="12"/>
  <c r="I18" i="10"/>
  <c r="I18" i="8"/>
  <c r="I18" i="6"/>
  <c r="I18" i="4"/>
  <c r="I18" i="11"/>
  <c r="I18" i="9"/>
  <c r="I18" i="7"/>
  <c r="I18" i="5"/>
  <c r="I16" i="11"/>
  <c r="I16" i="9"/>
  <c r="I16" i="7"/>
  <c r="I16" i="5"/>
  <c r="I16" i="12"/>
  <c r="I16" i="10"/>
  <c r="I16" i="8"/>
  <c r="I16" i="6"/>
  <c r="I16" i="4"/>
  <c r="I14" i="12"/>
  <c r="I14" i="10"/>
  <c r="I14" i="8"/>
  <c r="I14" i="6"/>
  <c r="I14" i="4"/>
  <c r="I14" i="11"/>
  <c r="I14" i="9"/>
  <c r="I14" i="7"/>
  <c r="I14" i="5"/>
  <c r="I11" i="12"/>
  <c r="I11" i="10"/>
  <c r="I11" i="8"/>
  <c r="I11" i="6"/>
  <c r="I11" i="4"/>
  <c r="I11" i="11"/>
  <c r="I11" i="9"/>
  <c r="I11" i="7"/>
  <c r="I11" i="5"/>
  <c r="I8" i="11"/>
  <c r="I8" i="9"/>
  <c r="I8" i="7"/>
  <c r="I8" i="5"/>
  <c r="I8" i="12"/>
  <c r="I8" i="10"/>
  <c r="I8" i="8"/>
  <c r="I8" i="6"/>
  <c r="I8" i="4"/>
  <c r="G19" i="8"/>
  <c r="C6" i="3"/>
  <c r="C6" i="11"/>
  <c r="C19" i="5"/>
  <c r="E20" i="12"/>
  <c r="E17" i="12"/>
  <c r="E15" i="12"/>
  <c r="E13" i="12"/>
  <c r="E12" i="12"/>
  <c r="E10" i="12"/>
  <c r="M22" i="1"/>
  <c r="M20" i="1"/>
  <c r="M19" i="1"/>
  <c r="M17" i="1"/>
  <c r="M15" i="1"/>
  <c r="M13" i="1"/>
  <c r="M12" i="1"/>
  <c r="M10" i="1"/>
  <c r="M9" i="1"/>
  <c r="M7" i="1"/>
  <c r="I21" i="1"/>
  <c r="K21" i="1"/>
  <c r="I14" i="1"/>
  <c r="K14" i="1"/>
  <c r="I6" i="12"/>
  <c r="I6" i="10"/>
  <c r="I6" i="8"/>
  <c r="I6" i="6"/>
  <c r="I6" i="4"/>
  <c r="I6" i="11"/>
  <c r="I6" i="9"/>
  <c r="I6" i="7"/>
  <c r="I6" i="5"/>
  <c r="G6" i="4"/>
  <c r="I6" i="1"/>
  <c r="K6" i="1"/>
  <c r="G6" i="8"/>
  <c r="C6" i="5"/>
  <c r="C19" i="11"/>
  <c r="C19" i="3"/>
  <c r="H19" i="2"/>
  <c r="F19" i="5"/>
  <c r="E22" i="12"/>
  <c r="K6" i="7"/>
  <c r="K19" i="8"/>
  <c r="F20" i="12"/>
  <c r="F20" i="1"/>
  <c r="F19" i="12"/>
  <c r="F19" i="1"/>
  <c r="M6" i="1"/>
  <c r="I20" i="11"/>
  <c r="I20" i="9"/>
  <c r="I20" i="7"/>
  <c r="I20" i="5"/>
  <c r="I20" i="12"/>
  <c r="I20" i="10"/>
  <c r="I20" i="8"/>
  <c r="I20" i="6"/>
  <c r="I20" i="4"/>
  <c r="I19" i="12"/>
  <c r="I19" i="10"/>
  <c r="I19" i="8"/>
  <c r="I19" i="6"/>
  <c r="I19" i="4"/>
  <c r="I19" i="11"/>
  <c r="I19" i="9"/>
  <c r="I19" i="7"/>
  <c r="I19" i="5"/>
  <c r="I15" i="12"/>
  <c r="I15" i="10"/>
  <c r="I15" i="8"/>
  <c r="I15" i="6"/>
  <c r="I15" i="4"/>
  <c r="I15" i="11"/>
  <c r="I15" i="9"/>
  <c r="I15" i="7"/>
  <c r="I15" i="5"/>
  <c r="I13" i="11"/>
  <c r="I13" i="9"/>
  <c r="I13" i="7"/>
  <c r="I13" i="5"/>
  <c r="I13" i="12"/>
  <c r="I13" i="10"/>
  <c r="I13" i="8"/>
  <c r="I13" i="6"/>
  <c r="I13" i="4"/>
  <c r="I10" i="12"/>
  <c r="I10" i="10"/>
  <c r="I10" i="8"/>
  <c r="I10" i="6"/>
  <c r="I10" i="4"/>
  <c r="I10" i="11"/>
  <c r="I10" i="9"/>
  <c r="I10" i="7"/>
  <c r="I10" i="5"/>
  <c r="C19" i="1"/>
  <c r="H21" i="11"/>
  <c r="H21" i="9"/>
  <c r="H21" i="7"/>
  <c r="H21" i="5"/>
  <c r="H21" i="12"/>
  <c r="H21" i="10"/>
  <c r="H21" i="8"/>
  <c r="H21" i="6"/>
  <c r="H21" i="4"/>
  <c r="H18" i="12"/>
  <c r="H18" i="10"/>
  <c r="H18" i="8"/>
  <c r="H18" i="6"/>
  <c r="H18" i="4"/>
  <c r="H18" i="5"/>
  <c r="H18" i="7"/>
  <c r="H18" i="9"/>
  <c r="H18" i="11"/>
  <c r="H16" i="11"/>
  <c r="H16" i="9"/>
  <c r="H16" i="7"/>
  <c r="H16" i="5"/>
  <c r="H16" i="4"/>
  <c r="H16" i="6"/>
  <c r="H16" i="8"/>
  <c r="H16" i="10"/>
  <c r="H16" i="12"/>
  <c r="H14" i="12"/>
  <c r="H14" i="10"/>
  <c r="H14" i="8"/>
  <c r="H14" i="6"/>
  <c r="H14" i="4"/>
  <c r="H14" i="5"/>
  <c r="H14" i="7"/>
  <c r="H14" i="9"/>
  <c r="H14" i="11"/>
  <c r="H11" i="12"/>
  <c r="H11" i="10"/>
  <c r="H11" i="8"/>
  <c r="H11" i="6"/>
  <c r="H11" i="4"/>
  <c r="H11" i="11"/>
  <c r="H11" i="9"/>
  <c r="H11" i="7"/>
  <c r="H11" i="5"/>
  <c r="H8" i="11"/>
  <c r="H8" i="9"/>
  <c r="H8" i="7"/>
  <c r="H8" i="5"/>
  <c r="H8" i="8"/>
  <c r="H8" i="4"/>
  <c r="H8" i="10"/>
  <c r="H8" i="6"/>
  <c r="H8" i="12"/>
  <c r="F6" i="5"/>
  <c r="F22" i="12"/>
  <c r="F22" i="1"/>
  <c r="F19" i="11"/>
  <c r="F19" i="3"/>
  <c r="E19" i="1"/>
  <c r="E8" i="12"/>
  <c r="K19" i="6"/>
  <c r="I17" i="11"/>
  <c r="I17" i="9"/>
  <c r="I17" i="7"/>
  <c r="I17" i="5"/>
  <c r="I17" i="12"/>
  <c r="I17" i="10"/>
  <c r="I17" i="8"/>
  <c r="I17" i="6"/>
  <c r="I17" i="4"/>
  <c r="I12" i="11"/>
  <c r="I12" i="9"/>
  <c r="I12" i="7"/>
  <c r="I12" i="5"/>
  <c r="I12" i="12"/>
  <c r="I12" i="10"/>
  <c r="I12" i="8"/>
  <c r="I12" i="6"/>
  <c r="I12" i="4"/>
  <c r="I9" i="11"/>
  <c r="I9" i="9"/>
  <c r="I9" i="7"/>
  <c r="I9" i="5"/>
  <c r="I9" i="12"/>
  <c r="I9" i="10"/>
  <c r="I9" i="8"/>
  <c r="I9" i="6"/>
  <c r="I9" i="4"/>
  <c r="I7" i="12"/>
  <c r="I7" i="10"/>
  <c r="I7" i="8"/>
  <c r="I7" i="6"/>
  <c r="I7" i="4"/>
  <c r="I7" i="11"/>
  <c r="I7" i="9"/>
  <c r="I7" i="7"/>
  <c r="I7" i="5"/>
  <c r="I22" i="12"/>
  <c r="I22" i="10"/>
  <c r="I22" i="8"/>
  <c r="I22" i="6"/>
  <c r="I22" i="4"/>
  <c r="I22" i="11"/>
  <c r="I22" i="9"/>
  <c r="I22" i="7"/>
  <c r="I22" i="5"/>
  <c r="G6" i="3"/>
  <c r="G6" i="11"/>
  <c r="G19" i="3"/>
  <c r="C19" i="8"/>
  <c r="H6" i="1"/>
  <c r="F19" i="10"/>
  <c r="F19" i="2"/>
  <c r="E6" i="8"/>
  <c r="E21" i="12"/>
  <c r="E18" i="12"/>
  <c r="E16" i="12"/>
  <c r="E14" i="12"/>
  <c r="E11" i="12"/>
  <c r="K19" i="5"/>
  <c r="M21" i="1"/>
  <c r="M18" i="1"/>
  <c r="M16" i="1"/>
  <c r="M14" i="1"/>
  <c r="M11" i="1"/>
  <c r="M8" i="1"/>
</calcChain>
</file>

<file path=xl/sharedStrings.xml><?xml version="1.0" encoding="utf-8"?>
<sst xmlns="http://schemas.openxmlformats.org/spreadsheetml/2006/main" count="636" uniqueCount="62">
  <si>
    <t>Management Information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</si>
  <si>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</si>
  <si>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</si>
  <si>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</si>
  <si>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Law Centre</t>
  </si>
  <si>
    <t>YTD</t>
  </si>
  <si>
    <t>Max Waiting Time (wks)</t>
  </si>
  <si>
    <t>Priority</t>
  </si>
  <si>
    <t>Numbers Waiting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</si>
  <si>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</si>
  <si>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</si>
  <si>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</si>
  <si>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</si>
  <si>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</si>
  <si>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</si>
  <si>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</si>
  <si>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</si>
  <si>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</si>
  <si>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</si>
  <si>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</si>
  <si>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</si>
  <si>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</si>
  <si>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</si>
  <si>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</si>
  <si>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</si>
  <si>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</si>
  <si>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</si>
  <si>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</si>
  <si>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</si>
  <si>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</si>
  <si>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</si>
  <si>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</si>
  <si>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</si>
  <si>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</si>
  <si>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</si>
  <si>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</si>
  <si>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</si>
  <si>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</si>
  <si>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</si>
  <si>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t>District Court Private Family Law</t>
  </si>
  <si>
    <t>Referrals to Private Solicitors YTD</t>
  </si>
  <si>
    <t>Number of Applications</t>
  </si>
  <si>
    <t>This Month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</si>
  <si>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</si>
  <si>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</si>
  <si>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No of solicitors</t>
  </si>
  <si>
    <t>Mincier Traveller Support Service</t>
  </si>
  <si>
    <t>As at 31st January 2024</t>
  </si>
  <si>
    <t>As at 31st March 2024</t>
  </si>
  <si>
    <t>As at 30th April 2024</t>
  </si>
  <si>
    <t>As at 31st May 2024</t>
  </si>
  <si>
    <t>As at 30th June 2024</t>
  </si>
  <si>
    <t>As at 31st July 2024</t>
  </si>
  <si>
    <t>As at 31st August 2024</t>
  </si>
  <si>
    <t>As at 30th September 2024</t>
  </si>
  <si>
    <t>As at 31st October 2024</t>
  </si>
  <si>
    <t>As at 30th November 2024</t>
  </si>
  <si>
    <t>As at 31st December 2024</t>
  </si>
  <si>
    <t>As at 29th February 2024</t>
  </si>
  <si>
    <t>Ballymun</t>
  </si>
  <si>
    <t>Assited Decision Making Capacity Act</t>
  </si>
  <si>
    <t>Minceir Traveller Support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</si>
</sst>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0"/>
      <color theme="1"/>
      <name val="Verdana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color theme="1"/>
      <name val="Verdana"/>
      <family val="2"/>
    </font>
    <font>
      <b/>
      <vertAlign val="superscript"/>
      <sz val="12"/>
      <color indexed="8"/>
      <name val="Arial"/>
      <family val="2"/>
    </font>
    <font>
      <sz val="12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9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55">
    <xf numFmtId="0" fontId="0" fillId="0" borderId="0" xfId="0"/>
    <xf numFmtId="0" fontId="1" fillId="2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3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/>
    <xf numFmtId="0" fontId="6" fillId="2" borderId="4" xfId="0" applyFont="1" applyFill="1" applyBorder="1" applyAlignment="1" applyProtection="1">
      <alignment horizontal="center" vertical="top" wrapText="1" readingOrder="1"/>
      <protection locked="0"/>
    </xf>
    <xf numFmtId="0" fontId="6" fillId="3" borderId="5" xfId="0" applyFont="1" applyFill="1" applyBorder="1" applyAlignment="1" applyProtection="1">
      <alignment horizontal="center" vertical="top" wrapText="1" readingOrder="1"/>
      <protection locked="0"/>
    </xf>
    <xf numFmtId="0" fontId="6" fillId="4" borderId="5" xfId="0" applyFont="1" applyFill="1" applyBorder="1" applyAlignment="1" applyProtection="1">
      <alignment horizontal="center" vertical="top" wrapText="1" readingOrder="1"/>
      <protection locked="0"/>
    </xf>
    <xf numFmtId="0" fontId="6" fillId="5" borderId="5" xfId="0" applyFont="1" applyFill="1" applyBorder="1" applyAlignment="1" applyProtection="1">
      <alignment horizontal="center" vertical="top" wrapText="1" readingOrder="1"/>
      <protection locked="0"/>
    </xf>
    <xf numFmtId="0" fontId="6" fillId="6" borderId="5" xfId="0" applyFont="1" applyFill="1" applyBorder="1" applyAlignment="1" applyProtection="1">
      <alignment horizontal="center" vertical="top" wrapText="1" readingOrder="1"/>
      <protection locked="0"/>
    </xf>
    <xf numFmtId="0" fontId="6" fillId="7" borderId="5" xfId="0" applyFont="1" applyFill="1" applyBorder="1" applyAlignment="1" applyProtection="1">
      <alignment horizontal="center" vertical="top" wrapText="1" readingOrder="1"/>
      <protection locked="0"/>
    </xf>
    <xf numFmtId="0" fontId="7" fillId="2" borderId="6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7" xfId="0" applyFont="1" applyFill="1" applyBorder="1" applyAlignment="1" applyProtection="1">
      <alignment horizontal="center" vertical="top" wrapText="1" readingOrder="1"/>
      <protection locked="0"/>
    </xf>
    <xf numFmtId="0" fontId="7" fillId="4" borderId="7" xfId="0" applyFont="1" applyFill="1" applyBorder="1" applyAlignment="1" applyProtection="1">
      <alignment horizontal="center" vertical="top" wrapText="1" readingOrder="1"/>
      <protection locked="0"/>
    </xf>
    <xf numFmtId="0" fontId="8" fillId="5" borderId="7" xfId="0" applyFont="1" applyFill="1" applyBorder="1" applyAlignment="1">
      <alignment horizontal="center"/>
    </xf>
    <xf numFmtId="0" fontId="7" fillId="6" borderId="7" xfId="0" applyFont="1" applyFill="1" applyBorder="1" applyAlignment="1" applyProtection="1">
      <alignment horizontal="center" vertical="top" wrapText="1" readingOrder="1"/>
      <protection locked="0"/>
    </xf>
    <xf numFmtId="0" fontId="7" fillId="7" borderId="7" xfId="0" applyFont="1" applyFill="1" applyBorder="1" applyAlignment="1" applyProtection="1">
      <alignment horizontal="center" vertical="top" wrapText="1" readingOrder="1"/>
      <protection locked="0"/>
    </xf>
    <xf numFmtId="0" fontId="7" fillId="2" borderId="8" xfId="0" applyFont="1" applyFill="1" applyBorder="1" applyAlignment="1" applyProtection="1">
      <alignment horizontal="left" vertical="center" wrapText="1" indent="1" readingOrder="1"/>
      <protection locked="0"/>
    </xf>
    <xf numFmtId="0" fontId="10" fillId="0" borderId="0" xfId="0" applyFont="1"/>
    <xf numFmtId="0" fontId="8" fillId="5" borderId="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0" fontId="6" fillId="6" borderId="5" xfId="0" applyFont="1" applyFill="1" applyBorder="1" applyAlignment="1" applyProtection="1">
      <alignment horizontal="center" vertical="center" wrapText="1" readingOrder="1"/>
      <protection locked="0"/>
    </xf>
    <xf numFmtId="0" fontId="6" fillId="2" borderId="4" xfId="0" applyFont="1" applyFill="1" applyBorder="1" applyAlignment="1" applyProtection="1">
      <alignment horizontal="center" vertical="center" wrapText="1" readingOrder="1"/>
      <protection locked="0"/>
    </xf>
    <xf numFmtId="0" fontId="6" fillId="3" borderId="5" xfId="0" applyFont="1" applyFill="1" applyBorder="1" applyAlignment="1" applyProtection="1">
      <alignment horizontal="center" vertical="center" wrapText="1" readingOrder="1"/>
      <protection locked="0"/>
    </xf>
    <xf numFmtId="0" fontId="6" fillId="4" borderId="5" xfId="0" applyFont="1" applyFill="1" applyBorder="1" applyAlignment="1" applyProtection="1">
      <alignment horizontal="center" vertical="center" wrapText="1" readingOrder="1"/>
      <protection locked="0"/>
    </xf>
    <xf numFmtId="0" fontId="6" fillId="5" borderId="5" xfId="0" applyFont="1" applyFill="1" applyBorder="1" applyAlignment="1" applyProtection="1">
      <alignment horizontal="center" vertical="center" wrapText="1" readingOrder="1"/>
      <protection locked="0"/>
    </xf>
    <xf numFmtId="0" fontId="6" fillId="7" borderId="5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vertical="center"/>
    </xf>
    <xf numFmtId="0" fontId="6" fillId="2" borderId="4" xfId="0" applyFont="1" applyFill="1" applyBorder="1" applyAlignment="1" applyProtection="1">
      <alignment horizontal="left" vertical="center" wrapText="1" indent="1" readingOrder="1"/>
      <protection locked="0"/>
    </xf>
    <xf numFmtId="0" fontId="3" fillId="2" borderId="0" xfId="0" applyFont="1" applyFill="1" applyAlignment="1" applyProtection="1">
      <alignment horizontal="center" vertical="top" wrapText="1" readingOrder="1"/>
      <protection locked="0"/>
    </xf>
    <xf numFmtId="0" fontId="6" fillId="2" borderId="5" xfId="0" applyFont="1" applyFill="1" applyBorder="1" applyAlignment="1" applyProtection="1">
      <alignment horizontal="center" vertical="top" wrapText="1" readingOrder="1"/>
      <protection locked="0"/>
    </xf>
    <xf numFmtId="0" fontId="7" fillId="2" borderId="10" xfId="0" applyFont="1" applyFill="1" applyBorder="1" applyAlignment="1" applyProtection="1">
      <alignment horizontal="center" vertical="center" wrapText="1" readingOrder="1"/>
      <protection locked="0"/>
    </xf>
    <xf numFmtId="0" fontId="7" fillId="2" borderId="11" xfId="0" applyFont="1" applyFill="1" applyBorder="1" applyAlignment="1" applyProtection="1">
      <alignment horizontal="center" vertical="center" wrapText="1" readingOrder="1"/>
      <protection locked="0"/>
    </xf>
    <xf numFmtId="0" fontId="7" fillId="2" borderId="12" xfId="0" applyFont="1" applyFill="1" applyBorder="1" applyAlignment="1" applyProtection="1">
      <alignment horizontal="center" vertical="center" wrapText="1" readingOrder="1"/>
      <protection locked="0"/>
    </xf>
    <xf numFmtId="164" fontId="7" fillId="2" borderId="10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2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2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2" borderId="5" xfId="0" applyFont="1" applyFill="1" applyBorder="1" applyAlignment="1" applyProtection="1">
      <alignment horizontal="center" vertical="center" wrapText="1" readingOrder="1"/>
      <protection locked="0"/>
    </xf>
    <xf numFmtId="0" fontId="8" fillId="5" borderId="14" xfId="0" applyFont="1" applyFill="1" applyBorder="1" applyAlignment="1">
      <alignment horizontal="center"/>
    </xf>
    <xf numFmtId="0" fontId="6" fillId="2" borderId="5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15" xfId="0" applyFont="1" applyFill="1" applyBorder="1" applyAlignment="1" applyProtection="1">
      <alignment horizontal="center" vertical="top" wrapText="1" readingOrder="1"/>
      <protection locked="0"/>
    </xf>
    <xf numFmtId="0" fontId="7" fillId="4" borderId="15" xfId="0" applyFont="1" applyFill="1" applyBorder="1" applyAlignment="1" applyProtection="1">
      <alignment horizontal="center" vertical="top" wrapText="1" readingOrder="1"/>
      <protection locked="0"/>
    </xf>
    <xf numFmtId="0" fontId="8" fillId="5" borderId="15" xfId="0" applyFont="1" applyFill="1" applyBorder="1" applyAlignment="1" applyProtection="1">
      <alignment horizontal="center" vertical="top" wrapText="1" readingOrder="1"/>
      <protection locked="0"/>
    </xf>
    <xf numFmtId="0" fontId="7" fillId="6" borderId="15" xfId="0" applyFont="1" applyFill="1" applyBorder="1" applyAlignment="1" applyProtection="1">
      <alignment horizontal="center" wrapText="1" readingOrder="1"/>
      <protection locked="0"/>
    </xf>
    <xf numFmtId="0" fontId="8" fillId="8" borderId="15" xfId="0" applyFont="1" applyFill="1" applyBorder="1" applyAlignment="1">
      <alignment horizontal="center"/>
    </xf>
    <xf numFmtId="0" fontId="7" fillId="7" borderId="15" xfId="0" applyFont="1" applyFill="1" applyBorder="1" applyAlignment="1" applyProtection="1">
      <alignment horizontal="center" vertical="top" wrapText="1" readingOrder="1"/>
      <protection locked="0"/>
    </xf>
    <xf numFmtId="0" fontId="8" fillId="5" borderId="7" xfId="0" applyFont="1" applyFill="1" applyBorder="1" applyAlignment="1" applyProtection="1">
      <alignment horizontal="center" vertical="top" wrapText="1" readingOrder="1"/>
      <protection locked="0"/>
    </xf>
    <xf numFmtId="0" fontId="7" fillId="6" borderId="7" xfId="0" applyFont="1" applyFill="1" applyBorder="1" applyAlignment="1" applyProtection="1">
      <alignment horizontal="center" wrapText="1" readingOrder="1"/>
      <protection locked="0"/>
    </xf>
    <xf numFmtId="0" fontId="8" fillId="8" borderId="7" xfId="0" applyFont="1" applyFill="1" applyBorder="1" applyAlignment="1">
      <alignment horizontal="center"/>
    </xf>
    <xf numFmtId="0" fontId="12" fillId="4" borderId="7" xfId="0" applyFont="1" applyFill="1" applyBorder="1" applyAlignment="1" applyProtection="1">
      <alignment horizontal="center" vertical="top" wrapText="1" readingOrder="1"/>
      <protection locked="0"/>
    </xf>
    <xf numFmtId="0" fontId="8" fillId="5" borderId="16" xfId="0" applyFont="1" applyFill="1" applyBorder="1" applyAlignment="1" applyProtection="1">
      <alignment horizontal="center" vertical="top" wrapText="1" readingOrder="1"/>
      <protection locked="0"/>
    </xf>
    <xf numFmtId="164" fontId="8" fillId="2" borderId="15" xfId="0" applyNumberFormat="1" applyFont="1" applyFill="1" applyBorder="1" applyAlignment="1">
      <alignment horizontal="right"/>
    </xf>
    <xf numFmtId="164" fontId="8" fillId="2" borderId="7" xfId="0" applyNumberFormat="1" applyFont="1" applyFill="1" applyBorder="1" applyAlignment="1">
      <alignment horizontal="right"/>
    </xf>
    <xf numFmtId="164" fontId="8" fillId="2" borderId="14" xfId="0" applyNumberFormat="1" applyFont="1" applyFill="1" applyBorder="1" applyAlignment="1">
      <alignment horizontal="right"/>
    </xf>
    <xf numFmtId="164" fontId="7" fillId="2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5" borderId="9" xfId="0" applyFont="1" applyFill="1" applyBorder="1" applyAlignment="1" applyProtection="1">
      <alignment horizontal="center" vertical="top" wrapText="1" readingOrder="1"/>
      <protection locked="0"/>
    </xf>
    <xf numFmtId="0" fontId="1" fillId="2" borderId="19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left" vertical="center" indent="1"/>
    </xf>
    <xf numFmtId="0" fontId="3" fillId="2" borderId="20" xfId="0" applyFont="1" applyFill="1" applyBorder="1" applyAlignment="1" applyProtection="1">
      <alignment horizontal="center" vertical="top" wrapText="1" readingOrder="1"/>
      <protection locked="0"/>
    </xf>
    <xf numFmtId="0" fontId="6" fillId="2" borderId="22" xfId="0" applyFont="1" applyFill="1" applyBorder="1" applyAlignment="1" applyProtection="1">
      <alignment horizontal="left" vertical="center" wrapText="1" indent="1" readingOrder="1"/>
      <protection locked="0"/>
    </xf>
    <xf numFmtId="0" fontId="6" fillId="7" borderId="23" xfId="0" applyFont="1" applyFill="1" applyBorder="1" applyAlignment="1" applyProtection="1">
      <alignment horizontal="center" vertical="center" wrapText="1" readingOrder="1"/>
      <protection locked="0"/>
    </xf>
    <xf numFmtId="0" fontId="7" fillId="2" borderId="24" xfId="0" applyFont="1" applyFill="1" applyBorder="1" applyAlignment="1" applyProtection="1">
      <alignment horizontal="left" vertical="center" wrapText="1" indent="1" readingOrder="1"/>
      <protection locked="0"/>
    </xf>
    <xf numFmtId="0" fontId="7" fillId="7" borderId="25" xfId="0" applyFont="1" applyFill="1" applyBorder="1" applyAlignment="1" applyProtection="1">
      <alignment horizontal="center" vertical="top" wrapText="1" readingOrder="1"/>
      <protection locked="0"/>
    </xf>
    <xf numFmtId="0" fontId="7" fillId="2" borderId="26" xfId="0" applyFont="1" applyFill="1" applyBorder="1" applyAlignment="1" applyProtection="1">
      <alignment horizontal="left" vertical="center" wrapText="1" indent="1" readingOrder="1"/>
      <protection locked="0"/>
    </xf>
    <xf numFmtId="164" fontId="7" fillId="2" borderId="10" xfId="0" applyNumberFormat="1" applyFont="1" applyFill="1" applyBorder="1" applyAlignment="1" applyProtection="1">
      <alignment horizontal="center" vertical="top" wrapText="1" readingOrder="1"/>
      <protection locked="0"/>
    </xf>
    <xf numFmtId="0" fontId="7" fillId="2" borderId="6" xfId="0" applyFont="1" applyFill="1" applyBorder="1" applyAlignment="1" applyProtection="1">
      <alignment horizontal="left" vertical="top" wrapText="1" indent="1" readingOrder="1"/>
      <protection locked="0"/>
    </xf>
    <xf numFmtId="164" fontId="7" fillId="2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2" borderId="7" xfId="0" applyFont="1" applyFill="1" applyBorder="1" applyAlignment="1" applyProtection="1">
      <alignment horizontal="center" vertical="center" wrapText="1" readingOrder="1"/>
      <protection locked="0"/>
    </xf>
    <xf numFmtId="0" fontId="7" fillId="3" borderId="7" xfId="0" applyFont="1" applyFill="1" applyBorder="1" applyAlignment="1" applyProtection="1">
      <alignment horizontal="center" vertical="center" wrapText="1" readingOrder="1"/>
      <protection locked="0"/>
    </xf>
    <xf numFmtId="0" fontId="7" fillId="4" borderId="7" xfId="0" applyFont="1" applyFill="1" applyBorder="1" applyAlignment="1" applyProtection="1">
      <alignment horizontal="center" vertical="center" wrapText="1" readingOrder="1"/>
      <protection locked="0"/>
    </xf>
    <xf numFmtId="0" fontId="12" fillId="4" borderId="7" xfId="0" applyFont="1" applyFill="1" applyBorder="1" applyAlignment="1" applyProtection="1">
      <alignment horizontal="center" vertical="center" wrapText="1" readingOrder="1"/>
      <protection locked="0"/>
    </xf>
    <xf numFmtId="0" fontId="8" fillId="5" borderId="7" xfId="0" applyFont="1" applyFill="1" applyBorder="1" applyAlignment="1" applyProtection="1">
      <alignment horizontal="center" vertical="center" wrapText="1" readingOrder="1"/>
      <protection locked="0"/>
    </xf>
    <xf numFmtId="0" fontId="7" fillId="6" borderId="7" xfId="0" applyFont="1" applyFill="1" applyBorder="1" applyAlignment="1" applyProtection="1">
      <alignment horizontal="center" vertical="center" wrapText="1" readingOrder="1"/>
      <protection locked="0"/>
    </xf>
    <xf numFmtId="0" fontId="8" fillId="8" borderId="7" xfId="0" applyFont="1" applyFill="1" applyBorder="1" applyAlignment="1">
      <alignment horizontal="center" vertical="center" readingOrder="1"/>
    </xf>
    <xf numFmtId="0" fontId="7" fillId="7" borderId="7" xfId="0" applyFont="1" applyFill="1" applyBorder="1" applyAlignment="1" applyProtection="1">
      <alignment horizontal="center" vertical="center" wrapText="1" readingOrder="1"/>
      <protection locked="0"/>
    </xf>
    <xf numFmtId="0" fontId="8" fillId="5" borderId="7" xfId="0" applyFont="1" applyFill="1" applyBorder="1" applyAlignment="1">
      <alignment horizontal="center" vertical="center"/>
    </xf>
    <xf numFmtId="0" fontId="7" fillId="7" borderId="14" xfId="0" applyFont="1" applyFill="1" applyBorder="1" applyAlignment="1" applyProtection="1">
      <alignment horizontal="center" vertical="top" wrapText="1" readingOrder="1"/>
      <protection locked="0"/>
    </xf>
    <xf numFmtId="0" fontId="7" fillId="6" borderId="14" xfId="0" applyFont="1" applyFill="1" applyBorder="1" applyAlignment="1" applyProtection="1">
      <alignment horizontal="center" vertical="top" wrapText="1" readingOrder="1"/>
      <protection locked="0"/>
    </xf>
    <xf numFmtId="0" fontId="7" fillId="6" borderId="9" xfId="0" applyFont="1" applyFill="1" applyBorder="1" applyAlignment="1" applyProtection="1">
      <alignment horizontal="center" vertical="top" wrapText="1" readingOrder="1"/>
      <protection locked="0"/>
    </xf>
    <xf numFmtId="0" fontId="7" fillId="7" borderId="9" xfId="0" applyFont="1" applyFill="1" applyBorder="1" applyAlignment="1" applyProtection="1">
      <alignment horizontal="center" vertical="top" wrapText="1" readingOrder="1"/>
      <protection locked="0"/>
    </xf>
    <xf numFmtId="2" fontId="7" fillId="2" borderId="10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2" borderId="10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2" borderId="17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3" borderId="0" xfId="0" applyFont="1" applyFill="1" applyAlignment="1" applyProtection="1">
      <alignment horizontal="center" vertical="center" wrapText="1" readingOrder="1"/>
      <protection locked="0"/>
    </xf>
    <xf numFmtId="0" fontId="7" fillId="3" borderId="27" xfId="0" applyFont="1" applyFill="1" applyBorder="1" applyAlignment="1" applyProtection="1">
      <alignment horizontal="center" vertical="top" wrapText="1" readingOrder="1"/>
      <protection locked="0"/>
    </xf>
    <xf numFmtId="0" fontId="0" fillId="0" borderId="19" xfId="0" applyBorder="1"/>
    <xf numFmtId="0" fontId="7" fillId="4" borderId="27" xfId="0" applyFont="1" applyFill="1" applyBorder="1" applyAlignment="1" applyProtection="1">
      <alignment horizontal="center" vertical="top" wrapText="1" readingOrder="1"/>
      <protection locked="0"/>
    </xf>
    <xf numFmtId="0" fontId="7" fillId="7" borderId="28" xfId="0" applyFont="1" applyFill="1" applyBorder="1" applyAlignment="1" applyProtection="1">
      <alignment horizontal="center" vertical="top" wrapText="1" readingOrder="1"/>
      <protection locked="0"/>
    </xf>
    <xf numFmtId="0" fontId="7" fillId="7" borderId="29" xfId="0" applyFont="1" applyFill="1" applyBorder="1" applyAlignment="1" applyProtection="1">
      <alignment horizontal="center" vertical="top" wrapText="1" readingOrder="1"/>
      <protection locked="0"/>
    </xf>
    <xf numFmtId="0" fontId="7" fillId="7" borderId="29" xfId="0" applyFont="1" applyFill="1" applyBorder="1" applyAlignment="1" applyProtection="1">
      <alignment horizontal="center" vertical="center" wrapText="1" readingOrder="1"/>
      <protection locked="0"/>
    </xf>
    <xf numFmtId="0" fontId="7" fillId="7" borderId="30" xfId="0" applyFont="1" applyFill="1" applyBorder="1" applyAlignment="1" applyProtection="1">
      <alignment horizontal="center" vertical="top" wrapText="1" readingOrder="1"/>
      <protection locked="0"/>
    </xf>
    <xf numFmtId="0" fontId="7" fillId="7" borderId="31" xfId="0" applyFont="1" applyFill="1" applyBorder="1" applyAlignment="1" applyProtection="1">
      <alignment horizontal="center" vertical="top" wrapText="1" readingOrder="1"/>
      <protection locked="0"/>
    </xf>
    <xf numFmtId="0" fontId="7" fillId="7" borderId="33" xfId="0" applyFont="1" applyFill="1" applyBorder="1" applyAlignment="1" applyProtection="1">
      <alignment horizontal="center" vertical="top" wrapText="1" readingOrder="1"/>
      <protection locked="0"/>
    </xf>
    <xf numFmtId="0" fontId="7" fillId="7" borderId="21" xfId="0" applyFont="1" applyFill="1" applyBorder="1" applyAlignment="1" applyProtection="1">
      <alignment horizontal="center" vertical="top" wrapText="1" readingOrder="1"/>
      <protection locked="0"/>
    </xf>
    <xf numFmtId="0" fontId="7" fillId="7" borderId="34" xfId="0" applyFont="1" applyFill="1" applyBorder="1" applyAlignment="1" applyProtection="1">
      <alignment horizontal="center" vertical="top" wrapText="1" readingOrder="1"/>
      <protection locked="0"/>
    </xf>
    <xf numFmtId="0" fontId="7" fillId="7" borderId="35" xfId="0" applyFont="1" applyFill="1" applyBorder="1" applyAlignment="1" applyProtection="1">
      <alignment horizontal="center" vertical="top" wrapText="1" readingOrder="1"/>
      <protection locked="0"/>
    </xf>
    <xf numFmtId="0" fontId="7" fillId="7" borderId="21" xfId="0" applyFont="1" applyFill="1" applyBorder="1" applyAlignment="1" applyProtection="1">
      <alignment horizontal="center" vertical="center" wrapText="1" readingOrder="1"/>
      <protection locked="0"/>
    </xf>
    <xf numFmtId="0" fontId="7" fillId="7" borderId="36" xfId="0" applyFont="1" applyFill="1" applyBorder="1" applyAlignment="1" applyProtection="1">
      <alignment horizontal="center" vertical="top" wrapText="1" readingOrder="1"/>
      <protection locked="0"/>
    </xf>
    <xf numFmtId="0" fontId="7" fillId="2" borderId="38" xfId="0" applyFont="1" applyFill="1" applyBorder="1" applyAlignment="1" applyProtection="1">
      <alignment horizontal="left" vertical="center" wrapText="1" indent="1" readingOrder="1"/>
      <protection locked="0"/>
    </xf>
    <xf numFmtId="0" fontId="6" fillId="2" borderId="37" xfId="0" applyFont="1" applyFill="1" applyBorder="1" applyAlignment="1" applyProtection="1">
      <alignment horizontal="center" vertical="center" wrapText="1" readingOrder="1"/>
      <protection locked="0"/>
    </xf>
    <xf numFmtId="0" fontId="6" fillId="2" borderId="39" xfId="0" applyFont="1" applyFill="1" applyBorder="1" applyAlignment="1" applyProtection="1">
      <alignment horizontal="center" vertical="center" wrapText="1" readingOrder="1"/>
      <protection locked="0"/>
    </xf>
    <xf numFmtId="0" fontId="6" fillId="7" borderId="32" xfId="0" applyFont="1" applyFill="1" applyBorder="1" applyAlignment="1" applyProtection="1">
      <alignment horizontal="center" vertical="center" wrapText="1" readingOrder="1"/>
      <protection locked="0"/>
    </xf>
    <xf numFmtId="0" fontId="1" fillId="2" borderId="40" xfId="0" applyFont="1" applyFill="1" applyBorder="1" applyAlignment="1">
      <alignment vertical="center"/>
    </xf>
    <xf numFmtId="0" fontId="7" fillId="3" borderId="9" xfId="0" applyFont="1" applyFill="1" applyBorder="1" applyAlignment="1" applyProtection="1">
      <alignment horizontal="center" vertical="top" wrapText="1" readingOrder="1"/>
      <protection locked="0"/>
    </xf>
    <xf numFmtId="0" fontId="7" fillId="4" borderId="9" xfId="0" applyFont="1" applyFill="1" applyBorder="1" applyAlignment="1" applyProtection="1">
      <alignment horizontal="center" vertical="top" wrapText="1" readingOrder="1"/>
      <protection locked="0"/>
    </xf>
    <xf numFmtId="0" fontId="12" fillId="4" borderId="9" xfId="0" applyFont="1" applyFill="1" applyBorder="1" applyAlignment="1" applyProtection="1">
      <alignment horizontal="center" vertical="top" wrapText="1" readingOrder="1"/>
      <protection locked="0"/>
    </xf>
    <xf numFmtId="0" fontId="7" fillId="6" borderId="9" xfId="0" applyFont="1" applyFill="1" applyBorder="1" applyAlignment="1" applyProtection="1">
      <alignment horizontal="center" wrapText="1" readingOrder="1"/>
      <protection locked="0"/>
    </xf>
    <xf numFmtId="0" fontId="8" fillId="8" borderId="9" xfId="0" applyFont="1" applyFill="1" applyBorder="1" applyAlignment="1">
      <alignment horizontal="center"/>
    </xf>
    <xf numFmtId="0" fontId="7" fillId="7" borderId="41" xfId="0" applyFont="1" applyFill="1" applyBorder="1" applyAlignment="1" applyProtection="1">
      <alignment horizontal="center" vertical="top" wrapText="1" readingOrder="1"/>
      <protection locked="0"/>
    </xf>
    <xf numFmtId="164" fontId="8" fillId="2" borderId="9" xfId="0" applyNumberFormat="1" applyFont="1" applyFill="1" applyBorder="1" applyAlignment="1">
      <alignment horizontal="right"/>
    </xf>
    <xf numFmtId="0" fontId="6" fillId="2" borderId="3" xfId="0" applyFont="1" applyFill="1" applyBorder="1" applyAlignment="1" applyProtection="1">
      <alignment horizontal="center" vertical="center" wrapText="1" readingOrder="1"/>
      <protection locked="0"/>
    </xf>
    <xf numFmtId="164" fontId="8" fillId="2" borderId="42" xfId="0" applyNumberFormat="1" applyFont="1" applyFill="1" applyBorder="1" applyAlignment="1">
      <alignment horizontal="right"/>
    </xf>
    <xf numFmtId="0" fontId="7" fillId="3" borderId="42" xfId="0" applyFont="1" applyFill="1" applyBorder="1" applyAlignment="1" applyProtection="1">
      <alignment horizontal="center" vertical="top" wrapText="1" readingOrder="1"/>
      <protection locked="0"/>
    </xf>
    <xf numFmtId="0" fontId="7" fillId="2" borderId="43" xfId="0" applyFont="1" applyFill="1" applyBorder="1" applyAlignment="1" applyProtection="1">
      <alignment horizontal="left" vertical="center" wrapText="1" indent="1" readingOrder="1"/>
      <protection locked="0"/>
    </xf>
    <xf numFmtId="0" fontId="7" fillId="4" borderId="42" xfId="0" applyFont="1" applyFill="1" applyBorder="1" applyAlignment="1" applyProtection="1">
      <alignment horizontal="center" vertical="top" wrapText="1" readingOrder="1"/>
      <protection locked="0"/>
    </xf>
    <xf numFmtId="0" fontId="8" fillId="5" borderId="42" xfId="0" applyFont="1" applyFill="1" applyBorder="1" applyAlignment="1">
      <alignment horizontal="center"/>
    </xf>
    <xf numFmtId="0" fontId="7" fillId="6" borderId="42" xfId="0" applyFont="1" applyFill="1" applyBorder="1" applyAlignment="1" applyProtection="1">
      <alignment horizontal="center" vertical="top" wrapText="1" readingOrder="1"/>
      <protection locked="0"/>
    </xf>
    <xf numFmtId="0" fontId="7" fillId="7" borderId="42" xfId="0" applyFont="1" applyFill="1" applyBorder="1" applyAlignment="1" applyProtection="1">
      <alignment horizontal="center" vertical="top" wrapText="1" readingOrder="1"/>
      <protection locked="0"/>
    </xf>
    <xf numFmtId="0" fontId="6" fillId="4" borderId="39" xfId="0" applyFont="1" applyFill="1" applyBorder="1" applyAlignment="1" applyProtection="1">
      <alignment horizontal="center" vertical="center" wrapText="1" readingOrder="1"/>
      <protection locked="0"/>
    </xf>
    <xf numFmtId="0" fontId="6" fillId="5" borderId="39" xfId="0" applyFont="1" applyFill="1" applyBorder="1" applyAlignment="1" applyProtection="1">
      <alignment horizontal="center" vertical="center" wrapText="1" readingOrder="1"/>
      <protection locked="0"/>
    </xf>
    <xf numFmtId="0" fontId="6" fillId="6" borderId="39" xfId="0" applyFont="1" applyFill="1" applyBorder="1" applyAlignment="1" applyProtection="1">
      <alignment horizontal="center" vertical="center" wrapText="1" readingOrder="1"/>
      <protection locked="0"/>
    </xf>
    <xf numFmtId="0" fontId="6" fillId="7" borderId="39" xfId="0" applyFont="1" applyFill="1" applyBorder="1" applyAlignment="1" applyProtection="1">
      <alignment horizontal="center" vertical="center" wrapText="1" readingOrder="1"/>
      <protection locked="0"/>
    </xf>
    <xf numFmtId="0" fontId="7" fillId="7" borderId="44" xfId="0" applyFont="1" applyFill="1" applyBorder="1" applyAlignment="1" applyProtection="1">
      <alignment horizontal="center" vertical="top" wrapText="1" readingOrder="1"/>
      <protection locked="0"/>
    </xf>
    <xf numFmtId="0" fontId="7" fillId="7" borderId="23" xfId="0" applyFont="1" applyFill="1" applyBorder="1" applyAlignment="1" applyProtection="1">
      <alignment horizontal="center" vertical="top" wrapText="1" readingOrder="1"/>
      <protection locked="0"/>
    </xf>
    <xf numFmtId="0" fontId="7" fillId="7" borderId="45" xfId="0" applyFont="1" applyFill="1" applyBorder="1" applyAlignment="1" applyProtection="1">
      <alignment horizontal="center" vertical="top" wrapText="1" readingOrder="1"/>
      <protection locked="0"/>
    </xf>
    <xf numFmtId="0" fontId="6" fillId="7" borderId="21" xfId="0" applyFont="1" applyFill="1" applyBorder="1" applyAlignment="1" applyProtection="1">
      <alignment horizontal="center" vertical="center" wrapText="1" readingOrder="1"/>
      <protection locked="0"/>
    </xf>
    <xf numFmtId="0" fontId="7" fillId="7" borderId="36" xfId="0" applyFont="1" applyFill="1" applyBorder="1" applyAlignment="1" applyProtection="1">
      <alignment horizontal="center" vertical="center" wrapText="1" readingOrder="1"/>
      <protection locked="0"/>
    </xf>
    <xf numFmtId="0" fontId="0" fillId="0" borderId="2" xfId="0" applyBorder="1"/>
    <xf numFmtId="0" fontId="6" fillId="2" borderId="39" xfId="0" applyFont="1" applyFill="1" applyBorder="1" applyAlignment="1" applyProtection="1">
      <alignment horizontal="left" vertical="center" wrapText="1" indent="1" readingOrder="1"/>
      <protection locked="0"/>
    </xf>
    <xf numFmtId="0" fontId="6" fillId="3" borderId="39" xfId="0" applyFont="1" applyFill="1" applyBorder="1" applyAlignment="1" applyProtection="1">
      <alignment horizontal="center" vertical="center" wrapText="1" readingOrder="1"/>
      <protection locked="0"/>
    </xf>
    <xf numFmtId="0" fontId="5" fillId="0" borderId="20" xfId="0" applyFont="1" applyBorder="1"/>
    <xf numFmtId="164" fontId="8" fillId="2" borderId="7" xfId="0" applyNumberFormat="1" applyFont="1" applyFill="1" applyBorder="1" applyAlignment="1">
      <alignment horizontal="right" vertical="center"/>
    </xf>
    <xf numFmtId="0" fontId="7" fillId="7" borderId="46" xfId="0" applyFont="1" applyFill="1" applyBorder="1" applyAlignment="1" applyProtection="1">
      <alignment horizontal="center" vertical="top" wrapText="1" readingOrder="1"/>
      <protection locked="0"/>
    </xf>
    <xf numFmtId="0" fontId="6" fillId="3" borderId="0" xfId="0" applyFont="1" applyFill="1" applyAlignment="1" applyProtection="1">
      <alignment horizontal="center" vertical="top" wrapText="1" readingOrder="1"/>
      <protection locked="0"/>
    </xf>
    <xf numFmtId="0" fontId="0" fillId="0" borderId="0" xfId="0" applyAlignment="1">
      <alignment horizontal="center"/>
    </xf>
    <xf numFmtId="0" fontId="7" fillId="2" borderId="11" xfId="0" applyFont="1" applyFill="1" applyBorder="1" applyAlignment="1" applyProtection="1">
      <alignment vertical="center" wrapText="1" readingOrder="1"/>
      <protection locked="0"/>
    </xf>
    <xf numFmtId="164" fontId="7" fillId="2" borderId="10" xfId="0" applyNumberFormat="1" applyFont="1" applyFill="1" applyBorder="1" applyAlignment="1" applyProtection="1">
      <alignment vertical="center" wrapText="1" readingOrder="1"/>
      <protection locked="0"/>
    </xf>
    <xf numFmtId="164" fontId="7" fillId="2" borderId="13" xfId="0" applyNumberFormat="1" applyFont="1" applyFill="1" applyBorder="1" applyAlignment="1" applyProtection="1">
      <alignment vertical="center" wrapText="1" readingOrder="1"/>
      <protection locked="0"/>
    </xf>
    <xf numFmtId="2" fontId="7" fillId="2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6" borderId="0" xfId="0" applyFont="1" applyFill="1" applyAlignment="1" applyProtection="1">
      <alignment horizontal="center" vertical="top" wrapText="1" readingOrder="1"/>
      <protection locked="0"/>
    </xf>
    <xf numFmtId="0" fontId="3" fillId="7" borderId="0" xfId="0" applyFont="1" applyFill="1" applyAlignment="1" applyProtection="1">
      <alignment horizontal="center" vertical="top" readingOrder="1"/>
      <protection locked="0"/>
    </xf>
    <xf numFmtId="0" fontId="3" fillId="7" borderId="21" xfId="0" applyFont="1" applyFill="1" applyBorder="1" applyAlignment="1" applyProtection="1">
      <alignment horizontal="center" vertical="top" readingOrder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0" fontId="3" fillId="3" borderId="0" xfId="0" applyFont="1" applyFill="1" applyAlignment="1" applyProtection="1">
      <alignment horizontal="center" vertical="top" readingOrder="1"/>
      <protection locked="0"/>
    </xf>
    <xf numFmtId="0" fontId="3" fillId="4" borderId="0" xfId="0" applyFont="1" applyFill="1" applyAlignment="1" applyProtection="1">
      <alignment horizontal="center" vertical="top" readingOrder="1"/>
      <protection locked="0"/>
    </xf>
    <xf numFmtId="0" fontId="3" fillId="5" borderId="0" xfId="0" applyFont="1" applyFill="1" applyAlignment="1" applyProtection="1">
      <alignment horizontal="center" vertical="top" wrapText="1" readingOrder="1"/>
      <protection locked="0"/>
    </xf>
    <xf numFmtId="0" fontId="1" fillId="2" borderId="18" xfId="0" applyFont="1" applyFill="1" applyBorder="1" applyAlignment="1">
      <alignment horizontal="left" vertical="center" indent="1"/>
    </xf>
    <xf numFmtId="0" fontId="1" fillId="2" borderId="19" xfId="0" applyFont="1" applyFill="1" applyBorder="1" applyAlignment="1">
      <alignment horizontal="left" vertical="center" indent="1"/>
    </xf>
    <xf numFmtId="0" fontId="2" fillId="2" borderId="20" xfId="0" applyFont="1" applyFill="1" applyBorder="1" applyAlignment="1">
      <alignment horizontal="left" vertical="center" indent="1"/>
    </xf>
  </cellXfs>
  <cellStyles count="7"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%20-%20Service%20delivery%20and%20management%20information\Management%20Information%20EOS\2024%20Month%20Ends\Months%20Ends%20Summary%20Sheets%202024\Annual%20Total%20Sheets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%20-%20Service%20delivery%20and%20management%20information\Management%20Information%20EOS\2024%20Month%20Ends\Months%20Ends%20Summary%20Sheets%202024\Monthly%20Summary%20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ADMCA"/>
      <sheetName val="Web Stats"/>
    </sheetNames>
    <sheetDataSet>
      <sheetData sheetId="0"/>
      <sheetData sheetId="1"/>
      <sheetData sheetId="2">
        <row r="4">
          <cell r="C4">
            <v>31</v>
          </cell>
          <cell r="D4">
            <v>30</v>
          </cell>
          <cell r="E4">
            <v>28</v>
          </cell>
          <cell r="F4">
            <v>34</v>
          </cell>
          <cell r="G4">
            <v>39</v>
          </cell>
          <cell r="H4">
            <v>30</v>
          </cell>
          <cell r="I4">
            <v>33</v>
          </cell>
          <cell r="J4">
            <v>27</v>
          </cell>
          <cell r="K4">
            <v>24</v>
          </cell>
          <cell r="L4">
            <v>36</v>
          </cell>
          <cell r="M4">
            <v>35</v>
          </cell>
          <cell r="N4">
            <v>0</v>
          </cell>
        </row>
        <row r="5">
          <cell r="C5">
            <v>1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1</v>
          </cell>
          <cell r="D6">
            <v>4</v>
          </cell>
          <cell r="E6">
            <v>3</v>
          </cell>
          <cell r="F6">
            <v>13</v>
          </cell>
          <cell r="G6">
            <v>12</v>
          </cell>
          <cell r="H6">
            <v>2</v>
          </cell>
          <cell r="I6">
            <v>7</v>
          </cell>
          <cell r="J6">
            <v>1</v>
          </cell>
          <cell r="K6">
            <v>14</v>
          </cell>
          <cell r="L6">
            <v>2</v>
          </cell>
          <cell r="M6">
            <v>2</v>
          </cell>
          <cell r="N6">
            <v>0</v>
          </cell>
        </row>
        <row r="7">
          <cell r="C7">
            <v>16</v>
          </cell>
          <cell r="D7">
            <v>29</v>
          </cell>
          <cell r="E7">
            <v>22</v>
          </cell>
          <cell r="F7">
            <v>36</v>
          </cell>
          <cell r="G7">
            <v>32</v>
          </cell>
          <cell r="H7">
            <v>22</v>
          </cell>
          <cell r="I7">
            <v>25</v>
          </cell>
          <cell r="J7">
            <v>38</v>
          </cell>
          <cell r="K7">
            <v>29</v>
          </cell>
          <cell r="L7">
            <v>29</v>
          </cell>
          <cell r="M7">
            <v>30</v>
          </cell>
          <cell r="N7">
            <v>0</v>
          </cell>
        </row>
        <row r="8">
          <cell r="C8">
            <v>29</v>
          </cell>
          <cell r="D8">
            <v>16</v>
          </cell>
          <cell r="E8">
            <v>11</v>
          </cell>
          <cell r="F8">
            <v>26</v>
          </cell>
          <cell r="G8">
            <v>32</v>
          </cell>
          <cell r="H8">
            <v>19</v>
          </cell>
          <cell r="I8">
            <v>28</v>
          </cell>
          <cell r="J8">
            <v>17</v>
          </cell>
          <cell r="K8">
            <v>33</v>
          </cell>
          <cell r="L8">
            <v>24</v>
          </cell>
          <cell r="M8">
            <v>10</v>
          </cell>
          <cell r="N8">
            <v>0</v>
          </cell>
        </row>
        <row r="10">
          <cell r="C10">
            <v>17</v>
          </cell>
          <cell r="D10">
            <v>18</v>
          </cell>
          <cell r="E10">
            <v>13</v>
          </cell>
          <cell r="F10">
            <v>22</v>
          </cell>
          <cell r="G10">
            <v>17</v>
          </cell>
          <cell r="H10">
            <v>10</v>
          </cell>
          <cell r="I10">
            <v>10</v>
          </cell>
          <cell r="J10">
            <v>13</v>
          </cell>
          <cell r="K10">
            <v>21</v>
          </cell>
          <cell r="L10">
            <v>12</v>
          </cell>
          <cell r="M10">
            <v>21</v>
          </cell>
          <cell r="N10">
            <v>0</v>
          </cell>
        </row>
        <row r="11">
          <cell r="C11">
            <v>126</v>
          </cell>
          <cell r="D11">
            <v>154</v>
          </cell>
          <cell r="E11">
            <v>71</v>
          </cell>
          <cell r="F11">
            <v>174</v>
          </cell>
          <cell r="G11">
            <v>188</v>
          </cell>
          <cell r="H11">
            <v>142</v>
          </cell>
          <cell r="I11">
            <v>153</v>
          </cell>
          <cell r="J11">
            <v>102</v>
          </cell>
          <cell r="K11">
            <v>111</v>
          </cell>
          <cell r="L11">
            <v>158</v>
          </cell>
          <cell r="M11">
            <v>227</v>
          </cell>
          <cell r="N11">
            <v>0</v>
          </cell>
        </row>
        <row r="12">
          <cell r="C12">
            <v>53</v>
          </cell>
          <cell r="D12">
            <v>48</v>
          </cell>
          <cell r="E12">
            <v>35</v>
          </cell>
          <cell r="F12">
            <v>44</v>
          </cell>
          <cell r="G12">
            <v>49</v>
          </cell>
          <cell r="H12">
            <v>45</v>
          </cell>
          <cell r="I12">
            <v>59</v>
          </cell>
          <cell r="J12">
            <v>30</v>
          </cell>
          <cell r="K12">
            <v>44</v>
          </cell>
          <cell r="L12">
            <v>64</v>
          </cell>
          <cell r="M12">
            <v>48</v>
          </cell>
          <cell r="N12">
            <v>0</v>
          </cell>
        </row>
        <row r="14">
          <cell r="C14">
            <v>16</v>
          </cell>
          <cell r="D14">
            <v>18</v>
          </cell>
          <cell r="E14">
            <v>23</v>
          </cell>
          <cell r="F14">
            <v>30</v>
          </cell>
          <cell r="G14">
            <v>24</v>
          </cell>
          <cell r="H14">
            <v>28</v>
          </cell>
          <cell r="I14">
            <v>19</v>
          </cell>
          <cell r="J14">
            <v>31</v>
          </cell>
          <cell r="K14">
            <v>17</v>
          </cell>
          <cell r="L14">
            <v>28</v>
          </cell>
          <cell r="M14">
            <v>30</v>
          </cell>
          <cell r="N14">
            <v>0</v>
          </cell>
        </row>
        <row r="15">
          <cell r="C15">
            <v>28</v>
          </cell>
          <cell r="D15">
            <v>38</v>
          </cell>
          <cell r="E15">
            <v>33</v>
          </cell>
          <cell r="F15">
            <v>27</v>
          </cell>
          <cell r="G15">
            <v>36</v>
          </cell>
          <cell r="H15">
            <v>28</v>
          </cell>
          <cell r="I15">
            <v>33</v>
          </cell>
          <cell r="J15">
            <v>21</v>
          </cell>
          <cell r="K15">
            <v>34</v>
          </cell>
          <cell r="L15">
            <v>48</v>
          </cell>
          <cell r="M15">
            <v>38</v>
          </cell>
          <cell r="N15">
            <v>0</v>
          </cell>
        </row>
        <row r="16">
          <cell r="C16">
            <v>59</v>
          </cell>
          <cell r="D16">
            <v>59</v>
          </cell>
          <cell r="E16">
            <v>82</v>
          </cell>
          <cell r="F16">
            <v>57</v>
          </cell>
          <cell r="G16">
            <v>81</v>
          </cell>
          <cell r="H16">
            <v>95</v>
          </cell>
          <cell r="I16">
            <v>98</v>
          </cell>
          <cell r="J16">
            <v>72</v>
          </cell>
          <cell r="K16">
            <v>88</v>
          </cell>
          <cell r="L16">
            <v>107</v>
          </cell>
          <cell r="M16">
            <v>116</v>
          </cell>
          <cell r="N16">
            <v>0</v>
          </cell>
        </row>
        <row r="17">
          <cell r="C17">
            <v>45</v>
          </cell>
          <cell r="D17">
            <v>53</v>
          </cell>
          <cell r="E17">
            <v>48</v>
          </cell>
          <cell r="F17">
            <v>56</v>
          </cell>
          <cell r="G17">
            <v>53</v>
          </cell>
          <cell r="H17">
            <v>52</v>
          </cell>
          <cell r="I17">
            <v>40</v>
          </cell>
          <cell r="J17">
            <v>31</v>
          </cell>
          <cell r="K17">
            <v>46</v>
          </cell>
          <cell r="L17">
            <v>42</v>
          </cell>
          <cell r="M17">
            <v>31</v>
          </cell>
          <cell r="N17">
            <v>0</v>
          </cell>
        </row>
        <row r="18">
          <cell r="C18">
            <v>111</v>
          </cell>
          <cell r="D18">
            <v>93</v>
          </cell>
          <cell r="E18">
            <v>71</v>
          </cell>
          <cell r="F18">
            <v>101</v>
          </cell>
          <cell r="G18">
            <v>193</v>
          </cell>
          <cell r="H18">
            <v>182</v>
          </cell>
          <cell r="I18">
            <v>196</v>
          </cell>
          <cell r="J18">
            <v>116</v>
          </cell>
          <cell r="K18">
            <v>140</v>
          </cell>
          <cell r="L18">
            <v>141</v>
          </cell>
          <cell r="M18">
            <v>89</v>
          </cell>
          <cell r="N18">
            <v>0</v>
          </cell>
        </row>
        <row r="19">
          <cell r="C19">
            <v>43</v>
          </cell>
          <cell r="D19">
            <v>31</v>
          </cell>
          <cell r="E19">
            <v>31</v>
          </cell>
          <cell r="F19">
            <v>23</v>
          </cell>
          <cell r="G19">
            <v>33</v>
          </cell>
          <cell r="H19">
            <v>17</v>
          </cell>
          <cell r="I19">
            <v>37</v>
          </cell>
          <cell r="J19">
            <v>18</v>
          </cell>
          <cell r="K19">
            <v>20</v>
          </cell>
          <cell r="L19">
            <v>19</v>
          </cell>
          <cell r="M19">
            <v>16</v>
          </cell>
          <cell r="N19">
            <v>0</v>
          </cell>
        </row>
        <row r="20">
          <cell r="C20">
            <v>17</v>
          </cell>
          <cell r="D20">
            <v>16</v>
          </cell>
          <cell r="E20">
            <v>12</v>
          </cell>
          <cell r="F20">
            <v>14</v>
          </cell>
          <cell r="G20">
            <v>11</v>
          </cell>
          <cell r="H20">
            <v>10</v>
          </cell>
          <cell r="I20">
            <v>21</v>
          </cell>
          <cell r="J20">
            <v>12</v>
          </cell>
          <cell r="K20">
            <v>13</v>
          </cell>
          <cell r="L20">
            <v>23</v>
          </cell>
          <cell r="M20">
            <v>14</v>
          </cell>
          <cell r="N20">
            <v>0</v>
          </cell>
        </row>
        <row r="21">
          <cell r="C21">
            <v>35</v>
          </cell>
          <cell r="D21">
            <v>33</v>
          </cell>
          <cell r="E21">
            <v>35</v>
          </cell>
          <cell r="F21">
            <v>30</v>
          </cell>
          <cell r="G21">
            <v>43</v>
          </cell>
          <cell r="H21">
            <v>30</v>
          </cell>
          <cell r="I21">
            <v>24</v>
          </cell>
          <cell r="J21">
            <v>13</v>
          </cell>
          <cell r="K21">
            <v>20</v>
          </cell>
          <cell r="L21">
            <v>40</v>
          </cell>
          <cell r="M21">
            <v>32</v>
          </cell>
          <cell r="N21">
            <v>0</v>
          </cell>
        </row>
        <row r="22">
          <cell r="C22">
            <v>38</v>
          </cell>
          <cell r="D22">
            <v>48</v>
          </cell>
          <cell r="E22">
            <v>38</v>
          </cell>
          <cell r="F22">
            <v>29</v>
          </cell>
          <cell r="G22">
            <v>48</v>
          </cell>
          <cell r="H22">
            <v>29</v>
          </cell>
          <cell r="I22">
            <v>23</v>
          </cell>
          <cell r="J22">
            <v>43</v>
          </cell>
          <cell r="K22">
            <v>59</v>
          </cell>
          <cell r="L22">
            <v>37</v>
          </cell>
          <cell r="M22">
            <v>50</v>
          </cell>
          <cell r="N22">
            <v>0</v>
          </cell>
        </row>
        <row r="23">
          <cell r="C23">
            <v>81</v>
          </cell>
          <cell r="D23">
            <v>90</v>
          </cell>
          <cell r="E23">
            <v>80</v>
          </cell>
          <cell r="F23">
            <v>96</v>
          </cell>
          <cell r="G23">
            <v>78</v>
          </cell>
          <cell r="H23">
            <v>85</v>
          </cell>
          <cell r="I23">
            <v>81</v>
          </cell>
          <cell r="J23">
            <v>66</v>
          </cell>
          <cell r="K23">
            <v>88</v>
          </cell>
          <cell r="L23">
            <v>118</v>
          </cell>
          <cell r="M23">
            <v>92</v>
          </cell>
          <cell r="N23">
            <v>0</v>
          </cell>
        </row>
        <row r="24">
          <cell r="C24">
            <v>36</v>
          </cell>
          <cell r="D24">
            <v>32</v>
          </cell>
          <cell r="E24">
            <v>25</v>
          </cell>
          <cell r="F24">
            <v>35</v>
          </cell>
          <cell r="G24">
            <v>43</v>
          </cell>
          <cell r="H24">
            <v>14</v>
          </cell>
          <cell r="I24">
            <v>33</v>
          </cell>
          <cell r="J24">
            <v>51</v>
          </cell>
          <cell r="K24">
            <v>29</v>
          </cell>
          <cell r="L24">
            <v>56</v>
          </cell>
          <cell r="M24">
            <v>37</v>
          </cell>
          <cell r="N24">
            <v>0</v>
          </cell>
        </row>
        <row r="25">
          <cell r="C25">
            <v>3</v>
          </cell>
          <cell r="D25">
            <v>2</v>
          </cell>
          <cell r="E25">
            <v>0</v>
          </cell>
          <cell r="F25">
            <v>3</v>
          </cell>
          <cell r="G25">
            <v>4</v>
          </cell>
          <cell r="H25">
            <v>2</v>
          </cell>
          <cell r="I25">
            <v>4</v>
          </cell>
          <cell r="J25">
            <v>2</v>
          </cell>
          <cell r="K25">
            <v>4</v>
          </cell>
          <cell r="L25">
            <v>7</v>
          </cell>
          <cell r="M25">
            <v>3</v>
          </cell>
          <cell r="N25">
            <v>0</v>
          </cell>
        </row>
        <row r="26">
          <cell r="C26">
            <v>2</v>
          </cell>
          <cell r="D26">
            <v>10</v>
          </cell>
          <cell r="E26">
            <v>5</v>
          </cell>
          <cell r="F26">
            <v>8</v>
          </cell>
          <cell r="G26">
            <v>8</v>
          </cell>
          <cell r="H26">
            <v>8</v>
          </cell>
          <cell r="I26">
            <v>8</v>
          </cell>
          <cell r="J26">
            <v>3</v>
          </cell>
          <cell r="K26">
            <v>12</v>
          </cell>
          <cell r="L26">
            <v>7</v>
          </cell>
          <cell r="M26">
            <v>9</v>
          </cell>
          <cell r="N26">
            <v>0</v>
          </cell>
        </row>
        <row r="27">
          <cell r="C27">
            <v>8</v>
          </cell>
          <cell r="D27">
            <v>13</v>
          </cell>
          <cell r="E27">
            <v>17</v>
          </cell>
          <cell r="F27">
            <v>15</v>
          </cell>
          <cell r="G27">
            <v>8</v>
          </cell>
          <cell r="H27">
            <v>15</v>
          </cell>
          <cell r="I27">
            <v>17</v>
          </cell>
          <cell r="J27">
            <v>15</v>
          </cell>
          <cell r="K27">
            <v>20</v>
          </cell>
          <cell r="L27">
            <v>14</v>
          </cell>
          <cell r="M27">
            <v>11</v>
          </cell>
          <cell r="N27">
            <v>0</v>
          </cell>
        </row>
        <row r="29">
          <cell r="C29">
            <v>56</v>
          </cell>
          <cell r="D29">
            <v>58</v>
          </cell>
          <cell r="E29">
            <v>48</v>
          </cell>
          <cell r="F29">
            <v>53</v>
          </cell>
          <cell r="G29">
            <v>61</v>
          </cell>
          <cell r="H29">
            <v>52</v>
          </cell>
          <cell r="I29">
            <v>54</v>
          </cell>
          <cell r="J29">
            <v>58</v>
          </cell>
          <cell r="K29">
            <v>45</v>
          </cell>
          <cell r="L29">
            <v>60</v>
          </cell>
          <cell r="M29">
            <v>48</v>
          </cell>
          <cell r="N29">
            <v>0</v>
          </cell>
        </row>
        <row r="30">
          <cell r="C30">
            <v>50</v>
          </cell>
          <cell r="D30">
            <v>33</v>
          </cell>
          <cell r="E30">
            <v>29</v>
          </cell>
          <cell r="F30">
            <v>52</v>
          </cell>
          <cell r="G30">
            <v>36</v>
          </cell>
          <cell r="H30">
            <v>29</v>
          </cell>
          <cell r="I30">
            <v>30</v>
          </cell>
          <cell r="J30">
            <v>35</v>
          </cell>
          <cell r="K30">
            <v>43</v>
          </cell>
          <cell r="L30">
            <v>36</v>
          </cell>
          <cell r="M30">
            <v>42</v>
          </cell>
          <cell r="N30">
            <v>0</v>
          </cell>
        </row>
        <row r="31">
          <cell r="C31">
            <v>26</v>
          </cell>
          <cell r="D31">
            <v>26</v>
          </cell>
          <cell r="E31">
            <v>23</v>
          </cell>
          <cell r="F31">
            <v>22</v>
          </cell>
          <cell r="G31">
            <v>19</v>
          </cell>
          <cell r="H31">
            <v>20</v>
          </cell>
          <cell r="I31">
            <v>28</v>
          </cell>
          <cell r="J31">
            <v>26</v>
          </cell>
          <cell r="K31">
            <v>37</v>
          </cell>
          <cell r="L31">
            <v>19</v>
          </cell>
          <cell r="M31">
            <v>18</v>
          </cell>
          <cell r="N31">
            <v>0</v>
          </cell>
        </row>
        <row r="32">
          <cell r="C32">
            <v>23</v>
          </cell>
          <cell r="D32">
            <v>30</v>
          </cell>
          <cell r="E32">
            <v>26</v>
          </cell>
          <cell r="F32">
            <v>24</v>
          </cell>
          <cell r="G32">
            <v>40</v>
          </cell>
          <cell r="H32">
            <v>30</v>
          </cell>
          <cell r="I32">
            <v>29</v>
          </cell>
          <cell r="J32">
            <v>24</v>
          </cell>
          <cell r="K32">
            <v>33</v>
          </cell>
          <cell r="L32">
            <v>31</v>
          </cell>
          <cell r="M32">
            <v>22</v>
          </cell>
          <cell r="N32">
            <v>0</v>
          </cell>
        </row>
        <row r="33">
          <cell r="C33">
            <v>23</v>
          </cell>
          <cell r="D33">
            <v>25</v>
          </cell>
          <cell r="E33">
            <v>26</v>
          </cell>
          <cell r="F33">
            <v>30</v>
          </cell>
          <cell r="G33">
            <v>25</v>
          </cell>
          <cell r="H33">
            <v>24</v>
          </cell>
          <cell r="I33">
            <v>26</v>
          </cell>
          <cell r="J33">
            <v>30</v>
          </cell>
          <cell r="K33">
            <v>24</v>
          </cell>
          <cell r="L33">
            <v>25</v>
          </cell>
          <cell r="M33">
            <v>24</v>
          </cell>
          <cell r="N33">
            <v>0</v>
          </cell>
        </row>
        <row r="34">
          <cell r="C34">
            <v>46</v>
          </cell>
          <cell r="D34">
            <v>39</v>
          </cell>
          <cell r="E34">
            <v>44</v>
          </cell>
          <cell r="F34">
            <v>35</v>
          </cell>
          <cell r="G34">
            <v>45</v>
          </cell>
          <cell r="H34">
            <v>47</v>
          </cell>
          <cell r="I34">
            <v>34</v>
          </cell>
          <cell r="J34">
            <v>28</v>
          </cell>
          <cell r="K34">
            <v>42</v>
          </cell>
          <cell r="L34">
            <v>39</v>
          </cell>
          <cell r="M34">
            <v>40</v>
          </cell>
          <cell r="N34">
            <v>0</v>
          </cell>
        </row>
        <row r="35">
          <cell r="C35">
            <v>766</v>
          </cell>
          <cell r="D35">
            <v>964</v>
          </cell>
          <cell r="E35">
            <v>593</v>
          </cell>
          <cell r="F35">
            <v>862</v>
          </cell>
          <cell r="G35">
            <v>1050</v>
          </cell>
          <cell r="H35">
            <v>767</v>
          </cell>
          <cell r="I35">
            <v>764</v>
          </cell>
          <cell r="J35">
            <v>709</v>
          </cell>
          <cell r="K35">
            <v>1062</v>
          </cell>
          <cell r="L35">
            <v>770</v>
          </cell>
          <cell r="M35">
            <v>564</v>
          </cell>
          <cell r="N35">
            <v>0</v>
          </cell>
        </row>
        <row r="36">
          <cell r="C36">
            <v>18</v>
          </cell>
          <cell r="D36">
            <v>9</v>
          </cell>
          <cell r="E36">
            <v>20</v>
          </cell>
          <cell r="F36">
            <v>17</v>
          </cell>
          <cell r="G36">
            <v>25</v>
          </cell>
          <cell r="H36">
            <v>18</v>
          </cell>
          <cell r="I36">
            <v>16</v>
          </cell>
          <cell r="J36">
            <v>15</v>
          </cell>
          <cell r="K36">
            <v>6</v>
          </cell>
          <cell r="L36">
            <v>18</v>
          </cell>
          <cell r="M36">
            <v>20</v>
          </cell>
          <cell r="N36">
            <v>0</v>
          </cell>
        </row>
        <row r="37">
          <cell r="C37">
            <v>47</v>
          </cell>
          <cell r="D37">
            <v>36</v>
          </cell>
          <cell r="E37">
            <v>49</v>
          </cell>
          <cell r="F37">
            <v>69</v>
          </cell>
          <cell r="G37">
            <v>43</v>
          </cell>
          <cell r="H37">
            <v>38</v>
          </cell>
          <cell r="I37">
            <v>47</v>
          </cell>
          <cell r="J37">
            <v>45</v>
          </cell>
          <cell r="K37">
            <v>57</v>
          </cell>
          <cell r="L37">
            <v>65</v>
          </cell>
          <cell r="M37">
            <v>50</v>
          </cell>
          <cell r="N37">
            <v>0</v>
          </cell>
        </row>
        <row r="38">
          <cell r="C38">
            <v>11</v>
          </cell>
          <cell r="D38">
            <v>8</v>
          </cell>
          <cell r="E38">
            <v>5</v>
          </cell>
          <cell r="F38">
            <v>26</v>
          </cell>
          <cell r="G38">
            <v>10</v>
          </cell>
          <cell r="H38">
            <v>14</v>
          </cell>
          <cell r="I38">
            <v>15</v>
          </cell>
          <cell r="J38">
            <v>14</v>
          </cell>
          <cell r="K38">
            <v>14</v>
          </cell>
          <cell r="L38">
            <v>20</v>
          </cell>
          <cell r="M38">
            <v>23</v>
          </cell>
          <cell r="N38">
            <v>0</v>
          </cell>
        </row>
        <row r="39">
          <cell r="C39">
            <v>24</v>
          </cell>
          <cell r="D39">
            <v>36</v>
          </cell>
          <cell r="E39">
            <v>30</v>
          </cell>
          <cell r="F39">
            <v>36</v>
          </cell>
          <cell r="G39">
            <v>34</v>
          </cell>
          <cell r="H39">
            <v>41</v>
          </cell>
          <cell r="I39">
            <v>44</v>
          </cell>
          <cell r="J39">
            <v>27</v>
          </cell>
          <cell r="K39">
            <v>45</v>
          </cell>
          <cell r="L39">
            <v>36</v>
          </cell>
          <cell r="M39">
            <v>42</v>
          </cell>
          <cell r="N39">
            <v>0</v>
          </cell>
        </row>
        <row r="40">
          <cell r="C40">
            <v>32</v>
          </cell>
          <cell r="D40">
            <v>44</v>
          </cell>
          <cell r="E40">
            <v>33</v>
          </cell>
          <cell r="F40">
            <v>54</v>
          </cell>
          <cell r="G40">
            <v>68</v>
          </cell>
          <cell r="H40">
            <v>48</v>
          </cell>
          <cell r="I40">
            <v>52</v>
          </cell>
          <cell r="J40">
            <v>43</v>
          </cell>
          <cell r="K40">
            <v>36</v>
          </cell>
          <cell r="L40">
            <v>54</v>
          </cell>
          <cell r="M40">
            <v>33</v>
          </cell>
          <cell r="N40">
            <v>0</v>
          </cell>
        </row>
        <row r="41">
          <cell r="C41">
            <v>37</v>
          </cell>
          <cell r="D41">
            <v>35</v>
          </cell>
          <cell r="E41">
            <v>37</v>
          </cell>
          <cell r="F41">
            <v>52</v>
          </cell>
          <cell r="G41">
            <v>39</v>
          </cell>
          <cell r="H41">
            <v>33</v>
          </cell>
          <cell r="I41">
            <v>37</v>
          </cell>
          <cell r="J41">
            <v>33</v>
          </cell>
          <cell r="K41">
            <v>43</v>
          </cell>
          <cell r="L41">
            <v>58</v>
          </cell>
          <cell r="M41">
            <v>34</v>
          </cell>
          <cell r="N41">
            <v>0</v>
          </cell>
        </row>
      </sheetData>
      <sheetData sheetId="3">
        <row r="4">
          <cell r="C4">
            <v>6</v>
          </cell>
          <cell r="D4">
            <v>3</v>
          </cell>
          <cell r="E4">
            <v>5</v>
          </cell>
          <cell r="F4">
            <v>4</v>
          </cell>
          <cell r="G4">
            <v>3</v>
          </cell>
          <cell r="H4">
            <v>6</v>
          </cell>
          <cell r="I4">
            <v>4</v>
          </cell>
          <cell r="J4">
            <v>8</v>
          </cell>
          <cell r="K4">
            <v>4</v>
          </cell>
          <cell r="L4">
            <v>4</v>
          </cell>
          <cell r="M4">
            <v>4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43</v>
          </cell>
          <cell r="D6">
            <v>34</v>
          </cell>
          <cell r="E6">
            <v>28</v>
          </cell>
          <cell r="F6">
            <v>32</v>
          </cell>
          <cell r="G6">
            <v>35</v>
          </cell>
          <cell r="H6">
            <v>39</v>
          </cell>
          <cell r="I6">
            <v>16</v>
          </cell>
          <cell r="J6">
            <v>18</v>
          </cell>
          <cell r="K6">
            <v>22</v>
          </cell>
          <cell r="L6">
            <v>19</v>
          </cell>
          <cell r="M6">
            <v>2</v>
          </cell>
          <cell r="N6">
            <v>0</v>
          </cell>
        </row>
        <row r="7">
          <cell r="C7">
            <v>21</v>
          </cell>
          <cell r="D7">
            <v>18</v>
          </cell>
          <cell r="E7">
            <v>21</v>
          </cell>
          <cell r="F7">
            <v>23</v>
          </cell>
          <cell r="G7">
            <v>28</v>
          </cell>
          <cell r="H7">
            <v>18</v>
          </cell>
          <cell r="I7">
            <v>20</v>
          </cell>
          <cell r="J7">
            <v>24</v>
          </cell>
          <cell r="K7">
            <v>19</v>
          </cell>
          <cell r="L7">
            <v>23</v>
          </cell>
          <cell r="M7">
            <v>22</v>
          </cell>
          <cell r="N7">
            <v>0</v>
          </cell>
        </row>
        <row r="8">
          <cell r="C8">
            <v>11</v>
          </cell>
          <cell r="D8">
            <v>5</v>
          </cell>
          <cell r="E8">
            <v>6</v>
          </cell>
          <cell r="F8">
            <v>5</v>
          </cell>
          <cell r="G8">
            <v>7</v>
          </cell>
          <cell r="H8">
            <v>9</v>
          </cell>
          <cell r="I8">
            <v>13</v>
          </cell>
          <cell r="J8">
            <v>17</v>
          </cell>
          <cell r="K8">
            <v>14</v>
          </cell>
          <cell r="L8">
            <v>17</v>
          </cell>
          <cell r="M8">
            <v>21</v>
          </cell>
          <cell r="N8">
            <v>0</v>
          </cell>
        </row>
        <row r="10">
          <cell r="C10">
            <v>25</v>
          </cell>
          <cell r="D10">
            <v>24</v>
          </cell>
          <cell r="E10">
            <v>28</v>
          </cell>
          <cell r="F10">
            <v>23</v>
          </cell>
          <cell r="G10">
            <v>21</v>
          </cell>
          <cell r="H10">
            <v>22</v>
          </cell>
          <cell r="I10">
            <v>22</v>
          </cell>
          <cell r="J10">
            <v>21</v>
          </cell>
          <cell r="K10">
            <v>18</v>
          </cell>
          <cell r="L10">
            <v>16</v>
          </cell>
          <cell r="M10">
            <v>20</v>
          </cell>
          <cell r="N10">
            <v>0</v>
          </cell>
        </row>
        <row r="11">
          <cell r="C11">
            <v>21</v>
          </cell>
          <cell r="D11">
            <v>15</v>
          </cell>
          <cell r="E11">
            <v>17</v>
          </cell>
          <cell r="F11">
            <v>15</v>
          </cell>
          <cell r="G11">
            <v>9</v>
          </cell>
          <cell r="H11">
            <v>7</v>
          </cell>
          <cell r="I11">
            <v>9</v>
          </cell>
          <cell r="J11">
            <v>13</v>
          </cell>
          <cell r="K11">
            <v>17</v>
          </cell>
          <cell r="L11">
            <v>12</v>
          </cell>
          <cell r="M11">
            <v>12</v>
          </cell>
          <cell r="N11">
            <v>0</v>
          </cell>
        </row>
        <row r="12">
          <cell r="C12">
            <v>11</v>
          </cell>
          <cell r="D12">
            <v>7</v>
          </cell>
          <cell r="E12">
            <v>10</v>
          </cell>
          <cell r="F12">
            <v>10</v>
          </cell>
          <cell r="G12">
            <v>4</v>
          </cell>
          <cell r="H12">
            <v>8</v>
          </cell>
          <cell r="I12">
            <v>3</v>
          </cell>
          <cell r="J12">
            <v>7</v>
          </cell>
          <cell r="K12">
            <v>8</v>
          </cell>
          <cell r="L12">
            <v>9</v>
          </cell>
          <cell r="M12">
            <v>10</v>
          </cell>
          <cell r="N12">
            <v>0</v>
          </cell>
        </row>
        <row r="14">
          <cell r="C14">
            <v>35</v>
          </cell>
          <cell r="D14">
            <v>40</v>
          </cell>
          <cell r="E14">
            <v>38</v>
          </cell>
          <cell r="F14">
            <v>40</v>
          </cell>
          <cell r="G14">
            <v>43</v>
          </cell>
          <cell r="H14">
            <v>45</v>
          </cell>
          <cell r="I14">
            <v>45</v>
          </cell>
          <cell r="J14">
            <v>3</v>
          </cell>
          <cell r="K14">
            <v>2</v>
          </cell>
          <cell r="L14">
            <v>2</v>
          </cell>
          <cell r="M14">
            <v>4</v>
          </cell>
          <cell r="N14">
            <v>0</v>
          </cell>
        </row>
        <row r="15">
          <cell r="C15">
            <v>11</v>
          </cell>
          <cell r="D15">
            <v>12</v>
          </cell>
          <cell r="E15">
            <v>9</v>
          </cell>
          <cell r="F15">
            <v>13</v>
          </cell>
          <cell r="G15">
            <v>7</v>
          </cell>
          <cell r="H15">
            <v>7</v>
          </cell>
          <cell r="I15">
            <v>10</v>
          </cell>
          <cell r="J15">
            <v>15</v>
          </cell>
          <cell r="K15">
            <v>11</v>
          </cell>
          <cell r="L15">
            <v>11</v>
          </cell>
          <cell r="M15">
            <v>7</v>
          </cell>
          <cell r="N15">
            <v>0</v>
          </cell>
        </row>
        <row r="16">
          <cell r="C16">
            <v>22</v>
          </cell>
          <cell r="D16">
            <v>26</v>
          </cell>
          <cell r="E16">
            <v>31</v>
          </cell>
          <cell r="F16">
            <v>35</v>
          </cell>
          <cell r="G16">
            <v>40</v>
          </cell>
          <cell r="H16">
            <v>17</v>
          </cell>
          <cell r="I16">
            <v>20</v>
          </cell>
          <cell r="J16">
            <v>13</v>
          </cell>
          <cell r="K16">
            <v>14</v>
          </cell>
          <cell r="L16">
            <v>13</v>
          </cell>
          <cell r="M16">
            <v>9</v>
          </cell>
          <cell r="N16">
            <v>0</v>
          </cell>
        </row>
        <row r="17">
          <cell r="C17">
            <v>15</v>
          </cell>
          <cell r="D17">
            <v>16</v>
          </cell>
          <cell r="E17">
            <v>9</v>
          </cell>
          <cell r="F17">
            <v>9</v>
          </cell>
          <cell r="G17">
            <v>10</v>
          </cell>
          <cell r="H17">
            <v>9</v>
          </cell>
          <cell r="I17">
            <v>14</v>
          </cell>
          <cell r="J17">
            <v>16</v>
          </cell>
          <cell r="K17">
            <v>19</v>
          </cell>
          <cell r="L17">
            <v>19</v>
          </cell>
          <cell r="M17">
            <v>23</v>
          </cell>
          <cell r="N17">
            <v>0</v>
          </cell>
        </row>
        <row r="18">
          <cell r="C18">
            <v>10</v>
          </cell>
          <cell r="D18">
            <v>10</v>
          </cell>
          <cell r="E18">
            <v>6</v>
          </cell>
          <cell r="F18">
            <v>5</v>
          </cell>
          <cell r="G18">
            <v>8</v>
          </cell>
          <cell r="H18">
            <v>4</v>
          </cell>
          <cell r="I18">
            <v>6</v>
          </cell>
          <cell r="J18">
            <v>10</v>
          </cell>
          <cell r="K18">
            <v>8</v>
          </cell>
          <cell r="L18">
            <v>9</v>
          </cell>
          <cell r="M18">
            <v>5</v>
          </cell>
          <cell r="N18">
            <v>0</v>
          </cell>
        </row>
        <row r="19">
          <cell r="C19">
            <v>15</v>
          </cell>
          <cell r="D19">
            <v>11</v>
          </cell>
          <cell r="E19">
            <v>15</v>
          </cell>
          <cell r="F19">
            <v>15</v>
          </cell>
          <cell r="G19">
            <v>19</v>
          </cell>
          <cell r="H19">
            <v>16</v>
          </cell>
          <cell r="I19">
            <v>21</v>
          </cell>
          <cell r="J19">
            <v>23</v>
          </cell>
          <cell r="K19">
            <v>22</v>
          </cell>
          <cell r="L19">
            <v>27</v>
          </cell>
          <cell r="M19">
            <v>26</v>
          </cell>
          <cell r="N19">
            <v>0</v>
          </cell>
        </row>
        <row r="20">
          <cell r="C20">
            <v>21</v>
          </cell>
          <cell r="D20">
            <v>21</v>
          </cell>
          <cell r="E20">
            <v>16</v>
          </cell>
          <cell r="F20">
            <v>11</v>
          </cell>
          <cell r="G20">
            <v>7</v>
          </cell>
          <cell r="H20">
            <v>8</v>
          </cell>
          <cell r="I20">
            <v>13</v>
          </cell>
          <cell r="J20">
            <v>15</v>
          </cell>
          <cell r="K20">
            <v>15</v>
          </cell>
          <cell r="L20">
            <v>16</v>
          </cell>
          <cell r="M20">
            <v>17</v>
          </cell>
          <cell r="N20">
            <v>0</v>
          </cell>
        </row>
        <row r="21">
          <cell r="C21">
            <v>23</v>
          </cell>
          <cell r="D21">
            <v>19</v>
          </cell>
          <cell r="E21">
            <v>14</v>
          </cell>
          <cell r="F21">
            <v>11</v>
          </cell>
          <cell r="G21">
            <v>10</v>
          </cell>
          <cell r="H21">
            <v>7</v>
          </cell>
          <cell r="I21">
            <v>12</v>
          </cell>
          <cell r="J21">
            <v>15</v>
          </cell>
          <cell r="K21">
            <v>16</v>
          </cell>
          <cell r="L21">
            <v>16</v>
          </cell>
          <cell r="M21">
            <v>17</v>
          </cell>
          <cell r="N21">
            <v>0</v>
          </cell>
        </row>
        <row r="22">
          <cell r="C22">
            <v>2</v>
          </cell>
          <cell r="D22">
            <v>6</v>
          </cell>
          <cell r="E22">
            <v>7</v>
          </cell>
          <cell r="F22">
            <v>7</v>
          </cell>
          <cell r="G22">
            <v>8</v>
          </cell>
          <cell r="H22">
            <v>7</v>
          </cell>
          <cell r="I22">
            <v>11</v>
          </cell>
          <cell r="J22">
            <v>15</v>
          </cell>
          <cell r="K22">
            <v>5</v>
          </cell>
          <cell r="L22">
            <v>7</v>
          </cell>
          <cell r="M22">
            <v>7</v>
          </cell>
          <cell r="N22">
            <v>0</v>
          </cell>
        </row>
        <row r="23">
          <cell r="C23">
            <v>25</v>
          </cell>
          <cell r="D23">
            <v>25</v>
          </cell>
          <cell r="E23">
            <v>25</v>
          </cell>
          <cell r="F23">
            <v>29</v>
          </cell>
          <cell r="G23">
            <v>21</v>
          </cell>
          <cell r="H23">
            <v>25</v>
          </cell>
          <cell r="I23">
            <v>21</v>
          </cell>
          <cell r="J23">
            <v>24</v>
          </cell>
          <cell r="K23">
            <v>19</v>
          </cell>
          <cell r="L23">
            <v>21</v>
          </cell>
          <cell r="M23">
            <v>22</v>
          </cell>
          <cell r="N23">
            <v>0</v>
          </cell>
        </row>
        <row r="24">
          <cell r="C24">
            <v>31</v>
          </cell>
          <cell r="D24">
            <v>35</v>
          </cell>
          <cell r="E24">
            <v>37</v>
          </cell>
          <cell r="F24">
            <v>38</v>
          </cell>
          <cell r="G24">
            <v>38</v>
          </cell>
          <cell r="H24">
            <v>30</v>
          </cell>
          <cell r="I24">
            <v>14</v>
          </cell>
          <cell r="J24">
            <v>15</v>
          </cell>
          <cell r="K24">
            <v>19</v>
          </cell>
          <cell r="L24">
            <v>23</v>
          </cell>
          <cell r="M24">
            <v>28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2</v>
          </cell>
          <cell r="H25">
            <v>0</v>
          </cell>
          <cell r="I25">
            <v>0</v>
          </cell>
          <cell r="J25">
            <v>1</v>
          </cell>
          <cell r="K25">
            <v>3</v>
          </cell>
          <cell r="L25">
            <v>8</v>
          </cell>
          <cell r="M25">
            <v>12</v>
          </cell>
          <cell r="N25">
            <v>0</v>
          </cell>
        </row>
        <row r="26">
          <cell r="C26">
            <v>17</v>
          </cell>
          <cell r="D26">
            <v>14</v>
          </cell>
          <cell r="E26">
            <v>15</v>
          </cell>
          <cell r="F26">
            <v>16</v>
          </cell>
          <cell r="G26">
            <v>9</v>
          </cell>
          <cell r="H26">
            <v>13</v>
          </cell>
          <cell r="I26">
            <v>11</v>
          </cell>
          <cell r="J26">
            <v>12</v>
          </cell>
          <cell r="K26">
            <v>10</v>
          </cell>
          <cell r="L26">
            <v>11</v>
          </cell>
          <cell r="M26">
            <v>11</v>
          </cell>
          <cell r="N26">
            <v>0</v>
          </cell>
        </row>
        <row r="27">
          <cell r="C27">
            <v>12</v>
          </cell>
          <cell r="D27">
            <v>17</v>
          </cell>
          <cell r="E27">
            <v>7</v>
          </cell>
          <cell r="F27">
            <v>10</v>
          </cell>
          <cell r="G27">
            <v>10</v>
          </cell>
          <cell r="H27">
            <v>14</v>
          </cell>
          <cell r="I27">
            <v>11</v>
          </cell>
          <cell r="J27">
            <v>15</v>
          </cell>
          <cell r="K27">
            <v>10</v>
          </cell>
          <cell r="L27">
            <v>1</v>
          </cell>
          <cell r="M27">
            <v>5</v>
          </cell>
          <cell r="N27">
            <v>0</v>
          </cell>
        </row>
        <row r="29">
          <cell r="C29">
            <v>19</v>
          </cell>
          <cell r="D29">
            <v>23</v>
          </cell>
          <cell r="E29">
            <v>20</v>
          </cell>
          <cell r="F29">
            <v>16</v>
          </cell>
          <cell r="G29">
            <v>15</v>
          </cell>
          <cell r="H29">
            <v>13</v>
          </cell>
          <cell r="I29">
            <v>13</v>
          </cell>
          <cell r="J29">
            <v>10</v>
          </cell>
          <cell r="K29">
            <v>14</v>
          </cell>
          <cell r="L29">
            <v>17</v>
          </cell>
          <cell r="M29">
            <v>18</v>
          </cell>
          <cell r="N29">
            <v>0</v>
          </cell>
        </row>
        <row r="30">
          <cell r="C30">
            <v>12</v>
          </cell>
          <cell r="D30">
            <v>15</v>
          </cell>
          <cell r="E30">
            <v>14</v>
          </cell>
          <cell r="F30">
            <v>16</v>
          </cell>
          <cell r="G30">
            <v>13</v>
          </cell>
          <cell r="H30">
            <v>17</v>
          </cell>
          <cell r="I30">
            <v>17</v>
          </cell>
          <cell r="J30">
            <v>17</v>
          </cell>
          <cell r="K30">
            <v>18</v>
          </cell>
          <cell r="L30">
            <v>15</v>
          </cell>
          <cell r="M30">
            <v>13</v>
          </cell>
          <cell r="N30">
            <v>0</v>
          </cell>
        </row>
        <row r="31">
          <cell r="C31">
            <v>14</v>
          </cell>
          <cell r="E31">
            <v>20</v>
          </cell>
          <cell r="F31">
            <v>11</v>
          </cell>
          <cell r="G31">
            <v>12</v>
          </cell>
          <cell r="H31">
            <v>9</v>
          </cell>
          <cell r="I31">
            <v>14</v>
          </cell>
          <cell r="J31">
            <v>7</v>
          </cell>
          <cell r="K31">
            <v>8</v>
          </cell>
          <cell r="L31">
            <v>7</v>
          </cell>
          <cell r="M31">
            <v>9</v>
          </cell>
          <cell r="N31">
            <v>0</v>
          </cell>
        </row>
        <row r="32">
          <cell r="C32">
            <v>34</v>
          </cell>
          <cell r="D32">
            <v>38</v>
          </cell>
          <cell r="E32">
            <v>42</v>
          </cell>
          <cell r="F32">
            <v>41</v>
          </cell>
          <cell r="G32">
            <v>40</v>
          </cell>
          <cell r="H32">
            <v>29</v>
          </cell>
          <cell r="I32">
            <v>34</v>
          </cell>
          <cell r="J32">
            <v>27</v>
          </cell>
          <cell r="K32">
            <v>31</v>
          </cell>
          <cell r="L32">
            <v>27</v>
          </cell>
          <cell r="M32">
            <v>41</v>
          </cell>
          <cell r="N32">
            <v>0</v>
          </cell>
        </row>
        <row r="33">
          <cell r="C33">
            <v>35</v>
          </cell>
          <cell r="D33">
            <v>30</v>
          </cell>
          <cell r="E33">
            <v>29</v>
          </cell>
          <cell r="F33">
            <v>32</v>
          </cell>
          <cell r="G33">
            <v>35</v>
          </cell>
          <cell r="H33">
            <v>38</v>
          </cell>
          <cell r="I33">
            <v>43</v>
          </cell>
          <cell r="J33">
            <v>43</v>
          </cell>
          <cell r="K33">
            <v>42</v>
          </cell>
          <cell r="L33">
            <v>45</v>
          </cell>
          <cell r="M33">
            <v>44</v>
          </cell>
          <cell r="N33">
            <v>0</v>
          </cell>
        </row>
        <row r="34">
          <cell r="C34">
            <v>12</v>
          </cell>
          <cell r="D34">
            <v>13</v>
          </cell>
          <cell r="E34">
            <v>14</v>
          </cell>
          <cell r="F34">
            <v>13</v>
          </cell>
          <cell r="G34">
            <v>12</v>
          </cell>
          <cell r="H34">
            <v>12</v>
          </cell>
          <cell r="I34">
            <v>16</v>
          </cell>
          <cell r="J34">
            <v>21</v>
          </cell>
          <cell r="K34">
            <v>21</v>
          </cell>
          <cell r="L34">
            <v>23</v>
          </cell>
          <cell r="M34">
            <v>18</v>
          </cell>
          <cell r="N34">
            <v>0</v>
          </cell>
        </row>
        <row r="36">
          <cell r="C36">
            <v>28</v>
          </cell>
          <cell r="D36">
            <v>26</v>
          </cell>
          <cell r="E36">
            <v>25</v>
          </cell>
          <cell r="F36">
            <v>28</v>
          </cell>
          <cell r="G36">
            <v>28</v>
          </cell>
          <cell r="H36">
            <v>31</v>
          </cell>
          <cell r="I36">
            <v>36</v>
          </cell>
          <cell r="J36">
            <v>24</v>
          </cell>
          <cell r="K36">
            <v>26</v>
          </cell>
          <cell r="L36">
            <v>29</v>
          </cell>
          <cell r="M36">
            <v>32</v>
          </cell>
          <cell r="N36">
            <v>0</v>
          </cell>
        </row>
        <row r="37">
          <cell r="C37">
            <v>2</v>
          </cell>
          <cell r="D37">
            <v>3</v>
          </cell>
          <cell r="E37">
            <v>4</v>
          </cell>
          <cell r="F37">
            <v>4</v>
          </cell>
          <cell r="G37">
            <v>6</v>
          </cell>
          <cell r="H37">
            <v>1</v>
          </cell>
          <cell r="I37">
            <v>3</v>
          </cell>
          <cell r="J37">
            <v>6</v>
          </cell>
          <cell r="K37">
            <v>6</v>
          </cell>
          <cell r="L37">
            <v>7</v>
          </cell>
          <cell r="M37">
            <v>10</v>
          </cell>
          <cell r="N37">
            <v>0</v>
          </cell>
        </row>
        <row r="38">
          <cell r="C38">
            <v>9</v>
          </cell>
          <cell r="D38">
            <v>13</v>
          </cell>
          <cell r="E38">
            <v>0</v>
          </cell>
          <cell r="F38">
            <v>1</v>
          </cell>
          <cell r="G38">
            <v>0</v>
          </cell>
          <cell r="H38">
            <v>0</v>
          </cell>
          <cell r="I38">
            <v>3</v>
          </cell>
          <cell r="J38">
            <v>0</v>
          </cell>
          <cell r="K38">
            <v>0</v>
          </cell>
          <cell r="L38">
            <v>0</v>
          </cell>
          <cell r="M38">
            <v>2</v>
          </cell>
          <cell r="N38">
            <v>0</v>
          </cell>
        </row>
        <row r="39">
          <cell r="C39">
            <v>13</v>
          </cell>
          <cell r="D39">
            <v>11</v>
          </cell>
          <cell r="E39">
            <v>13</v>
          </cell>
          <cell r="F39">
            <v>10</v>
          </cell>
          <cell r="G39">
            <v>10</v>
          </cell>
          <cell r="H39">
            <v>8</v>
          </cell>
          <cell r="I39">
            <v>8</v>
          </cell>
          <cell r="J39">
            <v>12</v>
          </cell>
          <cell r="K39">
            <v>16</v>
          </cell>
          <cell r="L39">
            <v>21</v>
          </cell>
          <cell r="M39">
            <v>25</v>
          </cell>
          <cell r="N39">
            <v>0</v>
          </cell>
        </row>
        <row r="40">
          <cell r="C40">
            <v>8</v>
          </cell>
          <cell r="D40">
            <v>5</v>
          </cell>
          <cell r="E40">
            <v>3</v>
          </cell>
          <cell r="F40">
            <v>5</v>
          </cell>
          <cell r="G40">
            <v>5</v>
          </cell>
          <cell r="H40">
            <v>5</v>
          </cell>
          <cell r="I40">
            <v>8</v>
          </cell>
          <cell r="J40">
            <v>12</v>
          </cell>
          <cell r="K40">
            <v>11</v>
          </cell>
          <cell r="L40">
            <v>10</v>
          </cell>
          <cell r="M40">
            <v>13</v>
          </cell>
          <cell r="N40">
            <v>0</v>
          </cell>
        </row>
        <row r="41">
          <cell r="C41">
            <v>16</v>
          </cell>
          <cell r="D41">
            <v>10</v>
          </cell>
          <cell r="E41">
            <v>9</v>
          </cell>
          <cell r="F41">
            <v>13</v>
          </cell>
          <cell r="G41">
            <v>17</v>
          </cell>
          <cell r="H41">
            <v>19</v>
          </cell>
          <cell r="I41">
            <v>20</v>
          </cell>
          <cell r="J41">
            <v>20</v>
          </cell>
          <cell r="K41">
            <v>24</v>
          </cell>
          <cell r="L41">
            <v>29</v>
          </cell>
          <cell r="M41">
            <v>26</v>
          </cell>
          <cell r="N41">
            <v>0</v>
          </cell>
        </row>
      </sheetData>
      <sheetData sheetId="4">
        <row r="4">
          <cell r="C4">
            <v>0</v>
          </cell>
          <cell r="D4">
            <v>1</v>
          </cell>
          <cell r="E4">
            <v>2</v>
          </cell>
          <cell r="F4">
            <v>3</v>
          </cell>
          <cell r="G4">
            <v>1</v>
          </cell>
          <cell r="H4">
            <v>0</v>
          </cell>
          <cell r="I4">
            <v>1</v>
          </cell>
          <cell r="J4">
            <v>0</v>
          </cell>
          <cell r="K4">
            <v>1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1</v>
          </cell>
          <cell r="D6">
            <v>1</v>
          </cell>
          <cell r="E6">
            <v>1</v>
          </cell>
          <cell r="F6">
            <v>2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2</v>
          </cell>
          <cell r="D7">
            <v>1</v>
          </cell>
          <cell r="E7">
            <v>2</v>
          </cell>
          <cell r="F7">
            <v>5</v>
          </cell>
          <cell r="G7">
            <v>1</v>
          </cell>
          <cell r="H7">
            <v>2</v>
          </cell>
          <cell r="I7">
            <v>3</v>
          </cell>
          <cell r="J7">
            <v>0</v>
          </cell>
          <cell r="K7">
            <v>4</v>
          </cell>
          <cell r="L7">
            <v>2</v>
          </cell>
          <cell r="M7">
            <v>5</v>
          </cell>
          <cell r="N7">
            <v>0</v>
          </cell>
        </row>
        <row r="8">
          <cell r="C8">
            <v>3</v>
          </cell>
          <cell r="D8">
            <v>3</v>
          </cell>
          <cell r="E8">
            <v>1</v>
          </cell>
          <cell r="F8">
            <v>2</v>
          </cell>
          <cell r="G8">
            <v>8</v>
          </cell>
          <cell r="H8">
            <v>2</v>
          </cell>
          <cell r="I8">
            <v>4</v>
          </cell>
          <cell r="J8">
            <v>6</v>
          </cell>
          <cell r="K8">
            <v>8</v>
          </cell>
          <cell r="L8">
            <v>6</v>
          </cell>
          <cell r="M8">
            <v>4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1</v>
          </cell>
          <cell r="G10">
            <v>2</v>
          </cell>
          <cell r="H10">
            <v>0</v>
          </cell>
          <cell r="I10">
            <v>1</v>
          </cell>
          <cell r="J10">
            <v>0</v>
          </cell>
          <cell r="K10">
            <v>2</v>
          </cell>
          <cell r="L10">
            <v>3</v>
          </cell>
          <cell r="M10">
            <v>1</v>
          </cell>
          <cell r="N10">
            <v>0</v>
          </cell>
        </row>
        <row r="11">
          <cell r="C11">
            <v>0</v>
          </cell>
          <cell r="D11">
            <v>3</v>
          </cell>
          <cell r="E11">
            <v>2</v>
          </cell>
          <cell r="F11">
            <v>3</v>
          </cell>
          <cell r="G11">
            <v>2</v>
          </cell>
          <cell r="H11">
            <v>3</v>
          </cell>
          <cell r="I11">
            <v>1</v>
          </cell>
          <cell r="J11">
            <v>2</v>
          </cell>
          <cell r="K11">
            <v>1</v>
          </cell>
          <cell r="L11">
            <v>3</v>
          </cell>
          <cell r="M11">
            <v>4</v>
          </cell>
          <cell r="N11">
            <v>0</v>
          </cell>
        </row>
        <row r="12">
          <cell r="C12">
            <v>6</v>
          </cell>
          <cell r="D12">
            <v>2</v>
          </cell>
          <cell r="E12">
            <v>4</v>
          </cell>
          <cell r="F12">
            <v>2</v>
          </cell>
          <cell r="G12">
            <v>1</v>
          </cell>
          <cell r="H12">
            <v>4</v>
          </cell>
          <cell r="I12">
            <v>8</v>
          </cell>
          <cell r="J12">
            <v>8</v>
          </cell>
          <cell r="K12">
            <v>2</v>
          </cell>
          <cell r="L12">
            <v>8</v>
          </cell>
          <cell r="M12">
            <v>8</v>
          </cell>
          <cell r="N12">
            <v>0</v>
          </cell>
        </row>
        <row r="14">
          <cell r="C14">
            <v>3</v>
          </cell>
          <cell r="D14">
            <v>3</v>
          </cell>
          <cell r="E14">
            <v>2</v>
          </cell>
          <cell r="F14">
            <v>4</v>
          </cell>
          <cell r="G14">
            <v>0</v>
          </cell>
          <cell r="H14">
            <v>0</v>
          </cell>
          <cell r="I14">
            <v>0</v>
          </cell>
          <cell r="J14">
            <v>5</v>
          </cell>
          <cell r="K14">
            <v>3</v>
          </cell>
          <cell r="L14">
            <v>1</v>
          </cell>
          <cell r="M14">
            <v>1</v>
          </cell>
          <cell r="N14">
            <v>0</v>
          </cell>
        </row>
        <row r="15">
          <cell r="C15">
            <v>4</v>
          </cell>
          <cell r="D15">
            <v>2</v>
          </cell>
          <cell r="E15">
            <v>3</v>
          </cell>
          <cell r="F15">
            <v>2</v>
          </cell>
          <cell r="G15">
            <v>2</v>
          </cell>
          <cell r="H15">
            <v>1</v>
          </cell>
          <cell r="I15">
            <v>4</v>
          </cell>
          <cell r="J15">
            <v>1</v>
          </cell>
          <cell r="K15">
            <v>2</v>
          </cell>
          <cell r="L15">
            <v>0</v>
          </cell>
          <cell r="M15">
            <v>4</v>
          </cell>
          <cell r="N15">
            <v>0</v>
          </cell>
        </row>
        <row r="16">
          <cell r="C16">
            <v>29</v>
          </cell>
          <cell r="D16">
            <v>32</v>
          </cell>
          <cell r="E16">
            <v>21</v>
          </cell>
          <cell r="F16">
            <v>52</v>
          </cell>
          <cell r="G16">
            <v>4</v>
          </cell>
          <cell r="H16">
            <v>6</v>
          </cell>
          <cell r="I16">
            <v>16</v>
          </cell>
          <cell r="J16">
            <v>23</v>
          </cell>
          <cell r="K16">
            <v>6</v>
          </cell>
          <cell r="L16">
            <v>5</v>
          </cell>
          <cell r="M16">
            <v>3</v>
          </cell>
          <cell r="N16">
            <v>0</v>
          </cell>
        </row>
        <row r="17">
          <cell r="C17">
            <v>2</v>
          </cell>
          <cell r="D17">
            <v>4</v>
          </cell>
          <cell r="E17">
            <v>1</v>
          </cell>
          <cell r="F17">
            <v>3</v>
          </cell>
          <cell r="G17">
            <v>2</v>
          </cell>
          <cell r="H17">
            <v>5</v>
          </cell>
          <cell r="I17">
            <v>3</v>
          </cell>
          <cell r="J17">
            <v>1</v>
          </cell>
          <cell r="K17">
            <v>3</v>
          </cell>
          <cell r="L17">
            <v>5</v>
          </cell>
          <cell r="M17">
            <v>1</v>
          </cell>
          <cell r="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2</v>
          </cell>
          <cell r="H18">
            <v>0</v>
          </cell>
          <cell r="I18">
            <v>1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2</v>
          </cell>
          <cell r="D19">
            <v>2</v>
          </cell>
          <cell r="E19">
            <v>4</v>
          </cell>
          <cell r="F19">
            <v>5</v>
          </cell>
          <cell r="G19">
            <v>4</v>
          </cell>
          <cell r="H19">
            <v>1</v>
          </cell>
          <cell r="I19">
            <v>3</v>
          </cell>
          <cell r="J19">
            <v>3</v>
          </cell>
          <cell r="K19">
            <v>3</v>
          </cell>
          <cell r="L19">
            <v>4</v>
          </cell>
          <cell r="M19">
            <v>4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1</v>
          </cell>
          <cell r="L20">
            <v>1</v>
          </cell>
          <cell r="M20">
            <v>1</v>
          </cell>
          <cell r="N20">
            <v>0</v>
          </cell>
        </row>
        <row r="21">
          <cell r="D21">
            <v>0</v>
          </cell>
          <cell r="E21">
            <v>2</v>
          </cell>
          <cell r="F21">
            <v>0</v>
          </cell>
          <cell r="G21">
            <v>1</v>
          </cell>
          <cell r="H21">
            <v>1</v>
          </cell>
          <cell r="I21">
            <v>1</v>
          </cell>
          <cell r="J21">
            <v>0</v>
          </cell>
          <cell r="K21">
            <v>1</v>
          </cell>
          <cell r="L21">
            <v>2</v>
          </cell>
          <cell r="M21">
            <v>3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2</v>
          </cell>
          <cell r="H22">
            <v>2</v>
          </cell>
          <cell r="I22">
            <v>5</v>
          </cell>
          <cell r="J22">
            <v>6</v>
          </cell>
          <cell r="K22">
            <v>2</v>
          </cell>
          <cell r="L22">
            <v>1</v>
          </cell>
          <cell r="M22">
            <v>0</v>
          </cell>
          <cell r="N22">
            <v>0</v>
          </cell>
        </row>
        <row r="23">
          <cell r="D23">
            <v>6</v>
          </cell>
          <cell r="E23">
            <v>4</v>
          </cell>
          <cell r="F23">
            <v>3</v>
          </cell>
          <cell r="G23">
            <v>5</v>
          </cell>
          <cell r="H23">
            <v>4</v>
          </cell>
          <cell r="I23">
            <v>9</v>
          </cell>
          <cell r="J23">
            <v>7</v>
          </cell>
          <cell r="K23">
            <v>11</v>
          </cell>
          <cell r="L23">
            <v>9</v>
          </cell>
          <cell r="M23">
            <v>10</v>
          </cell>
          <cell r="N23">
            <v>0</v>
          </cell>
        </row>
        <row r="24">
          <cell r="D24">
            <v>2</v>
          </cell>
          <cell r="E24">
            <v>1</v>
          </cell>
          <cell r="F24">
            <v>6</v>
          </cell>
          <cell r="G24">
            <v>6</v>
          </cell>
          <cell r="H24">
            <v>4</v>
          </cell>
          <cell r="I24">
            <v>3</v>
          </cell>
          <cell r="J24">
            <v>5</v>
          </cell>
          <cell r="K24">
            <v>6</v>
          </cell>
          <cell r="L24">
            <v>11</v>
          </cell>
          <cell r="M24">
            <v>7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1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1</v>
          </cell>
          <cell r="L26">
            <v>1</v>
          </cell>
          <cell r="M26">
            <v>3</v>
          </cell>
          <cell r="N26">
            <v>0</v>
          </cell>
        </row>
        <row r="27">
          <cell r="C27">
            <v>0</v>
          </cell>
          <cell r="D27">
            <v>0</v>
          </cell>
          <cell r="E27">
            <v>1</v>
          </cell>
          <cell r="F27">
            <v>1</v>
          </cell>
          <cell r="G27">
            <v>0</v>
          </cell>
          <cell r="H27">
            <v>0</v>
          </cell>
          <cell r="I27">
            <v>1</v>
          </cell>
          <cell r="J27">
            <v>1</v>
          </cell>
          <cell r="K27">
            <v>1</v>
          </cell>
          <cell r="L27">
            <v>0</v>
          </cell>
          <cell r="M27">
            <v>0</v>
          </cell>
          <cell r="N27">
            <v>0</v>
          </cell>
        </row>
        <row r="29">
          <cell r="D29">
            <v>0</v>
          </cell>
          <cell r="E29">
            <v>2</v>
          </cell>
          <cell r="F29">
            <v>1</v>
          </cell>
          <cell r="G29">
            <v>3</v>
          </cell>
          <cell r="H29">
            <v>4</v>
          </cell>
          <cell r="I29">
            <v>3</v>
          </cell>
          <cell r="J29">
            <v>1</v>
          </cell>
          <cell r="K29">
            <v>3</v>
          </cell>
          <cell r="L29">
            <v>4</v>
          </cell>
          <cell r="M29">
            <v>2</v>
          </cell>
          <cell r="N29">
            <v>0</v>
          </cell>
        </row>
        <row r="30">
          <cell r="D30">
            <v>2</v>
          </cell>
          <cell r="E30">
            <v>1</v>
          </cell>
          <cell r="F30">
            <v>7</v>
          </cell>
          <cell r="G30">
            <v>6</v>
          </cell>
          <cell r="H30">
            <v>7</v>
          </cell>
          <cell r="I30">
            <v>7</v>
          </cell>
          <cell r="J30">
            <v>7</v>
          </cell>
          <cell r="K30">
            <v>8</v>
          </cell>
          <cell r="L30">
            <v>5</v>
          </cell>
          <cell r="M30">
            <v>5</v>
          </cell>
          <cell r="N30">
            <v>0</v>
          </cell>
        </row>
        <row r="31">
          <cell r="D31">
            <v>15</v>
          </cell>
          <cell r="E31">
            <v>6</v>
          </cell>
          <cell r="F31">
            <v>5</v>
          </cell>
          <cell r="G31">
            <v>2</v>
          </cell>
          <cell r="H31">
            <v>2</v>
          </cell>
          <cell r="I31">
            <v>2</v>
          </cell>
          <cell r="J31">
            <v>1</v>
          </cell>
          <cell r="K31">
            <v>3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4</v>
          </cell>
          <cell r="E32">
            <v>8</v>
          </cell>
          <cell r="F32">
            <v>4</v>
          </cell>
          <cell r="G32">
            <v>2</v>
          </cell>
          <cell r="H32">
            <v>5</v>
          </cell>
          <cell r="I32">
            <v>4</v>
          </cell>
          <cell r="J32">
            <v>4</v>
          </cell>
          <cell r="K32">
            <v>6</v>
          </cell>
          <cell r="L32">
            <v>4</v>
          </cell>
          <cell r="M32">
            <v>6</v>
          </cell>
          <cell r="N32">
            <v>0</v>
          </cell>
        </row>
        <row r="33">
          <cell r="D33">
            <v>7</v>
          </cell>
          <cell r="E33">
            <v>9</v>
          </cell>
          <cell r="F33">
            <v>7</v>
          </cell>
          <cell r="G33">
            <v>6</v>
          </cell>
          <cell r="H33">
            <v>7</v>
          </cell>
          <cell r="I33">
            <v>7</v>
          </cell>
          <cell r="J33">
            <v>9</v>
          </cell>
          <cell r="K33">
            <v>11</v>
          </cell>
          <cell r="L33">
            <v>11</v>
          </cell>
          <cell r="M33">
            <v>10</v>
          </cell>
          <cell r="N33">
            <v>0</v>
          </cell>
        </row>
        <row r="34">
          <cell r="C34">
            <v>2</v>
          </cell>
          <cell r="D34">
            <v>3</v>
          </cell>
          <cell r="E34">
            <v>4</v>
          </cell>
          <cell r="F34">
            <v>3</v>
          </cell>
          <cell r="G34">
            <v>2</v>
          </cell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0</v>
          </cell>
        </row>
        <row r="36">
          <cell r="D36">
            <v>1</v>
          </cell>
          <cell r="E36">
            <v>2</v>
          </cell>
          <cell r="F36">
            <v>3</v>
          </cell>
          <cell r="G36">
            <v>4</v>
          </cell>
          <cell r="H36">
            <v>4</v>
          </cell>
          <cell r="I36">
            <v>2</v>
          </cell>
          <cell r="J36">
            <v>2</v>
          </cell>
          <cell r="K36">
            <v>2</v>
          </cell>
          <cell r="L36">
            <v>2</v>
          </cell>
          <cell r="M36">
            <v>1</v>
          </cell>
          <cell r="N36">
            <v>0</v>
          </cell>
        </row>
        <row r="37">
          <cell r="D37">
            <v>1</v>
          </cell>
          <cell r="E37">
            <v>2</v>
          </cell>
          <cell r="F37">
            <v>2</v>
          </cell>
          <cell r="G37">
            <v>2</v>
          </cell>
          <cell r="H37">
            <v>2</v>
          </cell>
          <cell r="I37">
            <v>2</v>
          </cell>
          <cell r="J37">
            <v>4</v>
          </cell>
          <cell r="K37">
            <v>4</v>
          </cell>
          <cell r="L37">
            <v>3</v>
          </cell>
          <cell r="M37">
            <v>2</v>
          </cell>
          <cell r="N37">
            <v>0</v>
          </cell>
        </row>
        <row r="38">
          <cell r="D38">
            <v>1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</v>
          </cell>
          <cell r="N38">
            <v>0</v>
          </cell>
        </row>
        <row r="39">
          <cell r="D39">
            <v>5</v>
          </cell>
          <cell r="E39">
            <v>10</v>
          </cell>
          <cell r="F39">
            <v>11</v>
          </cell>
          <cell r="G39">
            <v>7</v>
          </cell>
          <cell r="H39">
            <v>7</v>
          </cell>
          <cell r="I39">
            <v>8</v>
          </cell>
          <cell r="J39">
            <v>7</v>
          </cell>
          <cell r="K39">
            <v>6</v>
          </cell>
          <cell r="L39">
            <v>4</v>
          </cell>
          <cell r="M39">
            <v>1</v>
          </cell>
          <cell r="N39">
            <v>0</v>
          </cell>
        </row>
        <row r="40">
          <cell r="D40">
            <v>1</v>
          </cell>
          <cell r="E40">
            <v>0</v>
          </cell>
          <cell r="F40">
            <v>0</v>
          </cell>
          <cell r="G40">
            <v>1</v>
          </cell>
          <cell r="H40">
            <v>2</v>
          </cell>
          <cell r="I40">
            <v>5</v>
          </cell>
          <cell r="J40">
            <v>1</v>
          </cell>
          <cell r="K40">
            <v>0</v>
          </cell>
          <cell r="L40">
            <v>1</v>
          </cell>
          <cell r="M40">
            <v>1</v>
          </cell>
          <cell r="N40">
            <v>0</v>
          </cell>
        </row>
        <row r="41">
          <cell r="D41">
            <v>6</v>
          </cell>
          <cell r="E41">
            <v>9</v>
          </cell>
          <cell r="F41">
            <v>3</v>
          </cell>
          <cell r="G41">
            <v>3</v>
          </cell>
          <cell r="H41">
            <v>4</v>
          </cell>
          <cell r="I41">
            <v>3</v>
          </cell>
          <cell r="J41">
            <v>5</v>
          </cell>
          <cell r="K41">
            <v>5</v>
          </cell>
          <cell r="L41">
            <v>7</v>
          </cell>
          <cell r="M41">
            <v>7</v>
          </cell>
          <cell r="N41">
            <v>0</v>
          </cell>
        </row>
      </sheetData>
      <sheetData sheetId="5">
        <row r="4">
          <cell r="C4">
            <v>12</v>
          </cell>
          <cell r="D4">
            <v>13</v>
          </cell>
          <cell r="E4">
            <v>14</v>
          </cell>
          <cell r="F4">
            <v>13</v>
          </cell>
          <cell r="G4">
            <v>14</v>
          </cell>
          <cell r="H4">
            <v>12</v>
          </cell>
          <cell r="I4">
            <v>13</v>
          </cell>
          <cell r="J4">
            <v>23</v>
          </cell>
          <cell r="K4">
            <v>12</v>
          </cell>
          <cell r="L4">
            <v>10</v>
          </cell>
          <cell r="M4">
            <v>15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55</v>
          </cell>
          <cell r="D6">
            <v>32</v>
          </cell>
          <cell r="E6">
            <v>16</v>
          </cell>
          <cell r="F6">
            <v>24</v>
          </cell>
          <cell r="G6">
            <v>23</v>
          </cell>
          <cell r="H6">
            <v>20</v>
          </cell>
          <cell r="I6">
            <v>24</v>
          </cell>
          <cell r="J6">
            <v>16</v>
          </cell>
          <cell r="K6">
            <v>21</v>
          </cell>
          <cell r="L6">
            <v>19</v>
          </cell>
          <cell r="M6">
            <v>1</v>
          </cell>
          <cell r="N6">
            <v>0</v>
          </cell>
        </row>
        <row r="7">
          <cell r="C7">
            <v>64</v>
          </cell>
          <cell r="D7">
            <v>58</v>
          </cell>
          <cell r="E7">
            <v>57</v>
          </cell>
          <cell r="F7">
            <v>65</v>
          </cell>
          <cell r="G7">
            <v>70</v>
          </cell>
          <cell r="H7">
            <v>63</v>
          </cell>
          <cell r="I7">
            <v>55</v>
          </cell>
          <cell r="J7">
            <v>65</v>
          </cell>
          <cell r="K7">
            <v>59</v>
          </cell>
          <cell r="L7">
            <v>57</v>
          </cell>
          <cell r="M7">
            <v>57</v>
          </cell>
          <cell r="N7">
            <v>0</v>
          </cell>
        </row>
        <row r="8">
          <cell r="C8">
            <v>25</v>
          </cell>
          <cell r="D8">
            <v>18</v>
          </cell>
          <cell r="E8">
            <v>17</v>
          </cell>
          <cell r="F8">
            <v>27</v>
          </cell>
          <cell r="G8">
            <v>43</v>
          </cell>
          <cell r="H8">
            <v>41</v>
          </cell>
          <cell r="I8">
            <v>43</v>
          </cell>
          <cell r="J8">
            <v>39</v>
          </cell>
          <cell r="K8">
            <v>46</v>
          </cell>
          <cell r="L8">
            <v>47</v>
          </cell>
          <cell r="M8">
            <v>53</v>
          </cell>
          <cell r="N8">
            <v>0</v>
          </cell>
        </row>
        <row r="10">
          <cell r="C10">
            <v>51</v>
          </cell>
          <cell r="D10">
            <v>50</v>
          </cell>
          <cell r="E10">
            <v>49</v>
          </cell>
          <cell r="F10">
            <v>54</v>
          </cell>
          <cell r="G10">
            <v>49</v>
          </cell>
          <cell r="H10">
            <v>41</v>
          </cell>
          <cell r="I10">
            <v>39</v>
          </cell>
          <cell r="J10">
            <v>35</v>
          </cell>
          <cell r="K10">
            <v>38</v>
          </cell>
          <cell r="L10">
            <v>33</v>
          </cell>
          <cell r="M10">
            <v>34</v>
          </cell>
          <cell r="N10">
            <v>0</v>
          </cell>
        </row>
        <row r="11">
          <cell r="C11">
            <v>85</v>
          </cell>
          <cell r="D11">
            <v>54</v>
          </cell>
          <cell r="E11">
            <v>58</v>
          </cell>
          <cell r="F11">
            <v>41</v>
          </cell>
          <cell r="G11">
            <v>37</v>
          </cell>
          <cell r="H11">
            <v>40</v>
          </cell>
          <cell r="I11">
            <v>42</v>
          </cell>
          <cell r="J11">
            <v>48</v>
          </cell>
          <cell r="K11">
            <v>52</v>
          </cell>
          <cell r="L11">
            <v>40</v>
          </cell>
          <cell r="M11">
            <v>53</v>
          </cell>
          <cell r="N11">
            <v>0</v>
          </cell>
        </row>
        <row r="12">
          <cell r="C12">
            <v>35</v>
          </cell>
          <cell r="D12">
            <v>24</v>
          </cell>
          <cell r="E12">
            <v>27</v>
          </cell>
          <cell r="F12">
            <v>31</v>
          </cell>
          <cell r="G12">
            <v>15</v>
          </cell>
          <cell r="H12">
            <v>23</v>
          </cell>
          <cell r="I12">
            <v>26</v>
          </cell>
          <cell r="J12">
            <v>32</v>
          </cell>
          <cell r="K12">
            <v>24</v>
          </cell>
          <cell r="L12">
            <v>38</v>
          </cell>
          <cell r="M12">
            <v>37</v>
          </cell>
          <cell r="N12">
            <v>0</v>
          </cell>
        </row>
        <row r="14">
          <cell r="C14">
            <v>40</v>
          </cell>
          <cell r="D14">
            <v>45</v>
          </cell>
          <cell r="E14">
            <v>41</v>
          </cell>
          <cell r="F14">
            <v>34</v>
          </cell>
          <cell r="G14">
            <v>29</v>
          </cell>
          <cell r="H14">
            <v>25</v>
          </cell>
          <cell r="I14">
            <v>20</v>
          </cell>
          <cell r="J14">
            <v>14</v>
          </cell>
          <cell r="K14">
            <v>5</v>
          </cell>
          <cell r="L14">
            <v>6</v>
          </cell>
          <cell r="M14">
            <v>11</v>
          </cell>
          <cell r="N14">
            <v>0</v>
          </cell>
        </row>
        <row r="15">
          <cell r="C15">
            <v>24</v>
          </cell>
          <cell r="D15">
            <v>15</v>
          </cell>
          <cell r="E15">
            <v>15</v>
          </cell>
          <cell r="F15">
            <v>18</v>
          </cell>
          <cell r="G15">
            <v>19</v>
          </cell>
          <cell r="H15">
            <v>18</v>
          </cell>
          <cell r="I15">
            <v>24</v>
          </cell>
          <cell r="J15">
            <v>20</v>
          </cell>
          <cell r="K15">
            <v>28</v>
          </cell>
          <cell r="L15">
            <v>18</v>
          </cell>
          <cell r="M15">
            <v>24</v>
          </cell>
          <cell r="N15">
            <v>0</v>
          </cell>
        </row>
        <row r="16">
          <cell r="C16">
            <v>44</v>
          </cell>
          <cell r="D16">
            <v>55</v>
          </cell>
          <cell r="E16">
            <v>44</v>
          </cell>
          <cell r="F16">
            <v>94</v>
          </cell>
          <cell r="G16">
            <v>50</v>
          </cell>
          <cell r="H16">
            <v>37</v>
          </cell>
          <cell r="I16">
            <v>54</v>
          </cell>
          <cell r="J16">
            <v>61</v>
          </cell>
          <cell r="K16">
            <v>42</v>
          </cell>
          <cell r="L16">
            <v>49</v>
          </cell>
          <cell r="M16">
            <v>39</v>
          </cell>
          <cell r="N16">
            <v>0</v>
          </cell>
        </row>
        <row r="17">
          <cell r="C17">
            <v>36</v>
          </cell>
          <cell r="D17">
            <v>45</v>
          </cell>
          <cell r="E17">
            <v>39</v>
          </cell>
          <cell r="F17">
            <v>42</v>
          </cell>
          <cell r="G17">
            <v>36</v>
          </cell>
          <cell r="H17">
            <v>48</v>
          </cell>
          <cell r="I17">
            <v>50</v>
          </cell>
          <cell r="J17">
            <v>54</v>
          </cell>
          <cell r="K17">
            <v>65</v>
          </cell>
          <cell r="L17">
            <v>64</v>
          </cell>
          <cell r="M17">
            <v>60</v>
          </cell>
          <cell r="N17">
            <v>0</v>
          </cell>
        </row>
        <row r="18">
          <cell r="C18">
            <v>13</v>
          </cell>
          <cell r="D18">
            <v>12</v>
          </cell>
          <cell r="E18">
            <v>9</v>
          </cell>
          <cell r="F18">
            <v>6</v>
          </cell>
          <cell r="G18">
            <v>5</v>
          </cell>
          <cell r="H18">
            <v>7</v>
          </cell>
          <cell r="I18">
            <v>9</v>
          </cell>
          <cell r="J18">
            <v>15</v>
          </cell>
          <cell r="K18">
            <v>9</v>
          </cell>
          <cell r="L18">
            <v>9</v>
          </cell>
          <cell r="M18">
            <v>12</v>
          </cell>
          <cell r="N18">
            <v>0</v>
          </cell>
        </row>
        <row r="19">
          <cell r="C19">
            <v>59</v>
          </cell>
          <cell r="D19">
            <v>58</v>
          </cell>
          <cell r="E19">
            <v>80</v>
          </cell>
          <cell r="F19">
            <v>74</v>
          </cell>
          <cell r="G19">
            <v>88</v>
          </cell>
          <cell r="H19">
            <v>54</v>
          </cell>
          <cell r="I19">
            <v>74</v>
          </cell>
          <cell r="J19">
            <v>87</v>
          </cell>
          <cell r="K19">
            <v>77</v>
          </cell>
          <cell r="L19">
            <v>88</v>
          </cell>
          <cell r="M19">
            <v>76</v>
          </cell>
          <cell r="N19">
            <v>0</v>
          </cell>
        </row>
        <row r="20">
          <cell r="C20">
            <v>22</v>
          </cell>
          <cell r="D20">
            <v>23</v>
          </cell>
          <cell r="E20">
            <v>14</v>
          </cell>
          <cell r="F20">
            <v>12</v>
          </cell>
          <cell r="G20">
            <v>7</v>
          </cell>
          <cell r="H20">
            <v>8</v>
          </cell>
          <cell r="I20">
            <v>14</v>
          </cell>
          <cell r="J20">
            <v>22</v>
          </cell>
          <cell r="K20">
            <v>24</v>
          </cell>
          <cell r="L20">
            <v>28</v>
          </cell>
          <cell r="M20">
            <v>24</v>
          </cell>
          <cell r="N20">
            <v>0</v>
          </cell>
        </row>
        <row r="21">
          <cell r="C21">
            <v>32</v>
          </cell>
          <cell r="D21">
            <v>27</v>
          </cell>
          <cell r="E21">
            <v>32</v>
          </cell>
          <cell r="F21">
            <v>22</v>
          </cell>
          <cell r="G21">
            <v>17</v>
          </cell>
          <cell r="H21">
            <v>19</v>
          </cell>
          <cell r="I21">
            <v>27</v>
          </cell>
          <cell r="J21">
            <v>25</v>
          </cell>
          <cell r="K21">
            <v>22</v>
          </cell>
          <cell r="L21">
            <v>18</v>
          </cell>
          <cell r="M21">
            <v>28</v>
          </cell>
          <cell r="N21">
            <v>0</v>
          </cell>
        </row>
        <row r="22">
          <cell r="C22">
            <v>14</v>
          </cell>
          <cell r="D22">
            <v>32</v>
          </cell>
          <cell r="E22">
            <v>28</v>
          </cell>
          <cell r="F22">
            <v>27</v>
          </cell>
          <cell r="G22">
            <v>37</v>
          </cell>
          <cell r="H22">
            <v>24</v>
          </cell>
          <cell r="I22">
            <v>18</v>
          </cell>
          <cell r="J22">
            <v>31</v>
          </cell>
          <cell r="K22">
            <v>28</v>
          </cell>
          <cell r="L22">
            <v>23</v>
          </cell>
          <cell r="M22">
            <v>22</v>
          </cell>
          <cell r="N22">
            <v>0</v>
          </cell>
        </row>
        <row r="23">
          <cell r="C23">
            <v>77</v>
          </cell>
          <cell r="D23">
            <v>82</v>
          </cell>
          <cell r="E23">
            <v>82</v>
          </cell>
          <cell r="F23">
            <v>85</v>
          </cell>
          <cell r="G23">
            <v>84</v>
          </cell>
          <cell r="H23">
            <v>88</v>
          </cell>
          <cell r="I23">
            <v>96</v>
          </cell>
          <cell r="J23">
            <v>90</v>
          </cell>
          <cell r="K23">
            <v>87</v>
          </cell>
          <cell r="L23">
            <v>101</v>
          </cell>
          <cell r="M23">
            <v>108</v>
          </cell>
          <cell r="N23">
            <v>0</v>
          </cell>
        </row>
        <row r="24">
          <cell r="C24">
            <v>57</v>
          </cell>
          <cell r="D24">
            <v>58</v>
          </cell>
          <cell r="E24">
            <v>52</v>
          </cell>
          <cell r="F24">
            <v>63</v>
          </cell>
          <cell r="G24">
            <v>57</v>
          </cell>
          <cell r="H24">
            <v>37</v>
          </cell>
          <cell r="I24">
            <v>33</v>
          </cell>
          <cell r="J24">
            <v>38</v>
          </cell>
          <cell r="K24">
            <v>46</v>
          </cell>
          <cell r="L24">
            <v>54</v>
          </cell>
          <cell r="M24">
            <v>44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1</v>
          </cell>
          <cell r="G25">
            <v>3</v>
          </cell>
          <cell r="H25">
            <v>1</v>
          </cell>
          <cell r="I25">
            <v>0</v>
          </cell>
          <cell r="J25">
            <v>1</v>
          </cell>
          <cell r="K25">
            <v>2</v>
          </cell>
          <cell r="L25">
            <v>8</v>
          </cell>
          <cell r="M25">
            <v>10</v>
          </cell>
          <cell r="N25">
            <v>0</v>
          </cell>
        </row>
        <row r="26">
          <cell r="C26">
            <v>9</v>
          </cell>
          <cell r="D26">
            <v>8</v>
          </cell>
          <cell r="E26">
            <v>7</v>
          </cell>
          <cell r="F26">
            <v>9</v>
          </cell>
          <cell r="G26">
            <v>6</v>
          </cell>
          <cell r="H26">
            <v>10</v>
          </cell>
          <cell r="I26">
            <v>9</v>
          </cell>
          <cell r="J26">
            <v>9</v>
          </cell>
          <cell r="K26">
            <v>10</v>
          </cell>
          <cell r="L26">
            <v>9</v>
          </cell>
          <cell r="M26">
            <v>10</v>
          </cell>
          <cell r="N26">
            <v>0</v>
          </cell>
        </row>
        <row r="27">
          <cell r="C27">
            <v>5</v>
          </cell>
          <cell r="D27">
            <v>7</v>
          </cell>
          <cell r="E27">
            <v>8</v>
          </cell>
          <cell r="F27">
            <v>13</v>
          </cell>
          <cell r="G27">
            <v>10</v>
          </cell>
          <cell r="H27">
            <v>11</v>
          </cell>
          <cell r="I27">
            <v>9</v>
          </cell>
          <cell r="J27">
            <v>9</v>
          </cell>
          <cell r="K27">
            <v>4</v>
          </cell>
          <cell r="L27">
            <v>4</v>
          </cell>
          <cell r="M27">
            <v>6</v>
          </cell>
          <cell r="N27">
            <v>0</v>
          </cell>
        </row>
        <row r="29">
          <cell r="C29">
            <v>56</v>
          </cell>
          <cell r="D29">
            <v>54</v>
          </cell>
          <cell r="E29">
            <v>54</v>
          </cell>
          <cell r="F29">
            <v>45</v>
          </cell>
          <cell r="G29">
            <v>41</v>
          </cell>
          <cell r="H29">
            <v>38</v>
          </cell>
          <cell r="I29">
            <v>36</v>
          </cell>
          <cell r="J29">
            <v>36</v>
          </cell>
          <cell r="K29">
            <v>49</v>
          </cell>
          <cell r="L29">
            <v>46</v>
          </cell>
          <cell r="M29">
            <v>49</v>
          </cell>
          <cell r="N29">
            <v>0</v>
          </cell>
        </row>
        <row r="30">
          <cell r="C30">
            <v>31</v>
          </cell>
          <cell r="D30">
            <v>46</v>
          </cell>
          <cell r="E30">
            <v>40</v>
          </cell>
          <cell r="F30">
            <v>43</v>
          </cell>
          <cell r="G30">
            <v>36</v>
          </cell>
          <cell r="H30">
            <v>41</v>
          </cell>
          <cell r="I30">
            <v>46</v>
          </cell>
          <cell r="J30">
            <v>49</v>
          </cell>
          <cell r="K30">
            <v>47</v>
          </cell>
          <cell r="L30">
            <v>35</v>
          </cell>
          <cell r="M30">
            <v>25</v>
          </cell>
          <cell r="N30">
            <v>0</v>
          </cell>
        </row>
        <row r="31">
          <cell r="C31">
            <v>49</v>
          </cell>
          <cell r="D31">
            <v>40</v>
          </cell>
          <cell r="E31">
            <v>36</v>
          </cell>
          <cell r="F31">
            <v>36</v>
          </cell>
          <cell r="G31">
            <v>29</v>
          </cell>
          <cell r="H31">
            <v>22</v>
          </cell>
          <cell r="I31">
            <v>32</v>
          </cell>
          <cell r="J31">
            <v>20</v>
          </cell>
          <cell r="K31">
            <v>32</v>
          </cell>
          <cell r="L31">
            <v>25</v>
          </cell>
          <cell r="M31">
            <v>20</v>
          </cell>
          <cell r="N31">
            <v>0</v>
          </cell>
        </row>
        <row r="32">
          <cell r="C32">
            <v>77</v>
          </cell>
          <cell r="D32">
            <v>85</v>
          </cell>
          <cell r="E32">
            <v>91</v>
          </cell>
          <cell r="F32">
            <v>80</v>
          </cell>
          <cell r="G32">
            <v>83</v>
          </cell>
          <cell r="H32">
            <v>80</v>
          </cell>
          <cell r="I32">
            <v>83</v>
          </cell>
          <cell r="J32">
            <v>58</v>
          </cell>
          <cell r="K32">
            <v>66</v>
          </cell>
          <cell r="L32">
            <v>60</v>
          </cell>
          <cell r="M32">
            <v>28</v>
          </cell>
          <cell r="N32">
            <v>0</v>
          </cell>
        </row>
        <row r="33">
          <cell r="C33">
            <v>98</v>
          </cell>
          <cell r="D33">
            <v>103</v>
          </cell>
          <cell r="E33">
            <v>108</v>
          </cell>
          <cell r="F33">
            <v>115</v>
          </cell>
          <cell r="G33">
            <v>123</v>
          </cell>
          <cell r="H33">
            <v>135</v>
          </cell>
          <cell r="I33">
            <v>143</v>
          </cell>
          <cell r="J33">
            <v>129</v>
          </cell>
          <cell r="K33">
            <v>125</v>
          </cell>
          <cell r="L33">
            <v>136</v>
          </cell>
          <cell r="M33">
            <v>143</v>
          </cell>
          <cell r="N33">
            <v>0</v>
          </cell>
        </row>
        <row r="34">
          <cell r="C34">
            <v>42</v>
          </cell>
          <cell r="D34">
            <v>50</v>
          </cell>
          <cell r="E34">
            <v>47</v>
          </cell>
          <cell r="F34">
            <v>46</v>
          </cell>
          <cell r="G34">
            <v>45</v>
          </cell>
          <cell r="H34">
            <v>31</v>
          </cell>
          <cell r="I34">
            <v>40</v>
          </cell>
          <cell r="J34">
            <v>52</v>
          </cell>
          <cell r="K34">
            <v>58</v>
          </cell>
          <cell r="L34">
            <v>49</v>
          </cell>
          <cell r="M34">
            <v>47</v>
          </cell>
        </row>
        <row r="36">
          <cell r="C36">
            <v>64</v>
          </cell>
          <cell r="D36">
            <v>55</v>
          </cell>
          <cell r="E36">
            <v>65</v>
          </cell>
          <cell r="F36">
            <v>73</v>
          </cell>
          <cell r="G36">
            <v>77</v>
          </cell>
          <cell r="H36">
            <v>85</v>
          </cell>
          <cell r="I36">
            <v>65</v>
          </cell>
          <cell r="J36">
            <v>72</v>
          </cell>
          <cell r="K36">
            <v>58</v>
          </cell>
          <cell r="L36">
            <v>67</v>
          </cell>
          <cell r="M36">
            <v>61</v>
          </cell>
          <cell r="N36">
            <v>0</v>
          </cell>
        </row>
        <row r="37">
          <cell r="C37">
            <v>9</v>
          </cell>
          <cell r="D37">
            <v>10</v>
          </cell>
          <cell r="E37">
            <v>13</v>
          </cell>
          <cell r="F37">
            <v>23</v>
          </cell>
          <cell r="G37">
            <v>11</v>
          </cell>
          <cell r="H37">
            <v>7</v>
          </cell>
          <cell r="I37">
            <v>9</v>
          </cell>
          <cell r="J37">
            <v>23</v>
          </cell>
          <cell r="K37">
            <v>34</v>
          </cell>
          <cell r="L37">
            <v>35</v>
          </cell>
          <cell r="M37">
            <v>30</v>
          </cell>
          <cell r="N37">
            <v>0</v>
          </cell>
        </row>
        <row r="38">
          <cell r="C38">
            <v>8</v>
          </cell>
          <cell r="D38">
            <v>11</v>
          </cell>
          <cell r="E38">
            <v>1</v>
          </cell>
          <cell r="F38">
            <v>9</v>
          </cell>
          <cell r="G38">
            <v>1</v>
          </cell>
          <cell r="H38">
            <v>0</v>
          </cell>
          <cell r="I38">
            <v>3</v>
          </cell>
          <cell r="J38">
            <v>0</v>
          </cell>
          <cell r="K38">
            <v>1</v>
          </cell>
          <cell r="L38">
            <v>0</v>
          </cell>
          <cell r="M38">
            <v>5</v>
          </cell>
          <cell r="N38">
            <v>0</v>
          </cell>
        </row>
        <row r="39">
          <cell r="C39">
            <v>28</v>
          </cell>
          <cell r="D39">
            <v>29</v>
          </cell>
          <cell r="E39">
            <v>32</v>
          </cell>
          <cell r="F39">
            <v>33</v>
          </cell>
          <cell r="G39">
            <v>32</v>
          </cell>
          <cell r="H39">
            <v>30</v>
          </cell>
          <cell r="I39">
            <v>29</v>
          </cell>
          <cell r="J39">
            <v>27</v>
          </cell>
          <cell r="K39">
            <v>29</v>
          </cell>
          <cell r="L39">
            <v>26</v>
          </cell>
          <cell r="M39">
            <v>32</v>
          </cell>
          <cell r="N39">
            <v>0</v>
          </cell>
        </row>
        <row r="40">
          <cell r="C40">
            <v>16</v>
          </cell>
          <cell r="D40">
            <v>13</v>
          </cell>
          <cell r="E40">
            <v>12</v>
          </cell>
          <cell r="F40">
            <v>19</v>
          </cell>
          <cell r="G40">
            <v>32</v>
          </cell>
          <cell r="H40">
            <v>26</v>
          </cell>
          <cell r="I40">
            <v>43</v>
          </cell>
          <cell r="J40">
            <v>52</v>
          </cell>
          <cell r="K40">
            <v>38</v>
          </cell>
          <cell r="L40">
            <v>28</v>
          </cell>
          <cell r="M40">
            <v>27</v>
          </cell>
          <cell r="N40">
            <v>0</v>
          </cell>
        </row>
        <row r="41">
          <cell r="C41">
            <v>37</v>
          </cell>
          <cell r="D41">
            <v>34</v>
          </cell>
          <cell r="E41">
            <v>32</v>
          </cell>
          <cell r="F41">
            <v>30</v>
          </cell>
          <cell r="G41">
            <v>38</v>
          </cell>
          <cell r="H41">
            <v>45</v>
          </cell>
          <cell r="I41">
            <v>39</v>
          </cell>
          <cell r="J41">
            <v>44</v>
          </cell>
          <cell r="K41">
            <v>49</v>
          </cell>
          <cell r="L41">
            <v>58</v>
          </cell>
          <cell r="M41">
            <v>47</v>
          </cell>
          <cell r="N41">
            <v>0</v>
          </cell>
        </row>
      </sheetData>
      <sheetData sheetId="6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</sheetData>
      <sheetData sheetId="7">
        <row r="4">
          <cell r="C4">
            <v>0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C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C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C41">
            <v>0</v>
          </cell>
        </row>
      </sheetData>
      <sheetData sheetId="8">
        <row r="4">
          <cell r="C4">
            <v>11</v>
          </cell>
          <cell r="D4">
            <v>13</v>
          </cell>
          <cell r="E4">
            <v>11</v>
          </cell>
          <cell r="F4">
            <v>9</v>
          </cell>
          <cell r="G4">
            <v>15</v>
          </cell>
          <cell r="H4">
            <v>9</v>
          </cell>
          <cell r="I4">
            <v>15</v>
          </cell>
          <cell r="J4">
            <v>1</v>
          </cell>
          <cell r="K4">
            <v>19</v>
          </cell>
          <cell r="L4">
            <v>13</v>
          </cell>
          <cell r="M4">
            <v>10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5</v>
          </cell>
          <cell r="D6">
            <v>12</v>
          </cell>
          <cell r="E6">
            <v>13</v>
          </cell>
          <cell r="F6">
            <v>3</v>
          </cell>
          <cell r="G6">
            <v>6</v>
          </cell>
          <cell r="H6">
            <v>4</v>
          </cell>
          <cell r="I6">
            <v>1</v>
          </cell>
          <cell r="J6">
            <v>9</v>
          </cell>
          <cell r="K6">
            <v>6</v>
          </cell>
          <cell r="L6">
            <v>3</v>
          </cell>
          <cell r="M6">
            <v>18</v>
          </cell>
          <cell r="N6">
            <v>0</v>
          </cell>
        </row>
        <row r="7">
          <cell r="C7">
            <v>20</v>
          </cell>
          <cell r="D7">
            <v>22</v>
          </cell>
          <cell r="E7">
            <v>12</v>
          </cell>
          <cell r="F7">
            <v>12</v>
          </cell>
          <cell r="G7">
            <v>14</v>
          </cell>
          <cell r="H7">
            <v>18</v>
          </cell>
          <cell r="I7">
            <v>17</v>
          </cell>
          <cell r="J7">
            <v>17</v>
          </cell>
          <cell r="K7">
            <v>23</v>
          </cell>
          <cell r="L7">
            <v>16</v>
          </cell>
          <cell r="M7">
            <v>16</v>
          </cell>
          <cell r="N7">
            <v>0</v>
          </cell>
        </row>
        <row r="8">
          <cell r="C8">
            <v>12</v>
          </cell>
          <cell r="D8">
            <v>16</v>
          </cell>
          <cell r="E8">
            <v>14</v>
          </cell>
          <cell r="F8">
            <v>9</v>
          </cell>
          <cell r="G8">
            <v>14</v>
          </cell>
          <cell r="H8">
            <v>13</v>
          </cell>
          <cell r="I8">
            <v>15</v>
          </cell>
          <cell r="J8">
            <v>10</v>
          </cell>
          <cell r="K8">
            <v>12</v>
          </cell>
          <cell r="L8">
            <v>4</v>
          </cell>
          <cell r="M8">
            <v>0</v>
          </cell>
          <cell r="N8">
            <v>0</v>
          </cell>
        </row>
        <row r="10">
          <cell r="C10">
            <v>6</v>
          </cell>
          <cell r="D10">
            <v>15</v>
          </cell>
          <cell r="E10">
            <v>12</v>
          </cell>
          <cell r="F10">
            <v>12</v>
          </cell>
          <cell r="G10">
            <v>14</v>
          </cell>
          <cell r="H10">
            <v>11</v>
          </cell>
          <cell r="I10">
            <v>7</v>
          </cell>
          <cell r="J10">
            <v>9</v>
          </cell>
          <cell r="K10">
            <v>6</v>
          </cell>
          <cell r="L10">
            <v>15</v>
          </cell>
          <cell r="M10">
            <v>10</v>
          </cell>
          <cell r="N10">
            <v>0</v>
          </cell>
          <cell r="O10">
            <v>117</v>
          </cell>
        </row>
        <row r="11">
          <cell r="C11">
            <v>74</v>
          </cell>
          <cell r="D11">
            <v>47</v>
          </cell>
          <cell r="E11">
            <v>68</v>
          </cell>
          <cell r="F11">
            <v>63</v>
          </cell>
          <cell r="G11">
            <v>57</v>
          </cell>
          <cell r="H11">
            <v>58</v>
          </cell>
          <cell r="I11">
            <v>63</v>
          </cell>
          <cell r="J11">
            <v>48</v>
          </cell>
          <cell r="K11">
            <v>61</v>
          </cell>
          <cell r="L11">
            <v>57</v>
          </cell>
          <cell r="M11">
            <v>52</v>
          </cell>
          <cell r="N11">
            <v>0</v>
          </cell>
        </row>
        <row r="12">
          <cell r="C12">
            <v>24</v>
          </cell>
          <cell r="D12">
            <v>24</v>
          </cell>
          <cell r="E12">
            <v>10</v>
          </cell>
          <cell r="F12">
            <v>21</v>
          </cell>
          <cell r="G12">
            <v>30</v>
          </cell>
          <cell r="H12">
            <v>14</v>
          </cell>
          <cell r="I12">
            <v>27</v>
          </cell>
          <cell r="J12">
            <v>11</v>
          </cell>
          <cell r="K12">
            <v>35</v>
          </cell>
          <cell r="L12">
            <v>17</v>
          </cell>
          <cell r="M12">
            <v>21</v>
          </cell>
          <cell r="N12">
            <v>0</v>
          </cell>
        </row>
        <row r="14">
          <cell r="C14">
            <v>2</v>
          </cell>
          <cell r="D14">
            <v>1</v>
          </cell>
          <cell r="E14">
            <v>9</v>
          </cell>
          <cell r="F14">
            <v>2</v>
          </cell>
          <cell r="G14">
            <v>6</v>
          </cell>
          <cell r="H14">
            <v>2</v>
          </cell>
          <cell r="I14">
            <v>8</v>
          </cell>
          <cell r="J14">
            <v>23</v>
          </cell>
          <cell r="K14">
            <v>14</v>
          </cell>
          <cell r="L14">
            <v>13</v>
          </cell>
          <cell r="M14">
            <v>9</v>
          </cell>
          <cell r="N14">
            <v>0</v>
          </cell>
        </row>
        <row r="15">
          <cell r="C15">
            <v>13</v>
          </cell>
          <cell r="D15">
            <v>25</v>
          </cell>
          <cell r="E15">
            <v>17</v>
          </cell>
          <cell r="F15">
            <v>9</v>
          </cell>
          <cell r="G15">
            <v>11</v>
          </cell>
          <cell r="H15">
            <v>11</v>
          </cell>
          <cell r="I15">
            <v>7</v>
          </cell>
          <cell r="J15">
            <v>14</v>
          </cell>
          <cell r="K15">
            <v>8</v>
          </cell>
          <cell r="L15">
            <v>23</v>
          </cell>
          <cell r="M15">
            <v>12</v>
          </cell>
          <cell r="N15">
            <v>0</v>
          </cell>
        </row>
        <row r="16">
          <cell r="C16">
            <v>23</v>
          </cell>
          <cell r="D16">
            <v>22</v>
          </cell>
          <cell r="E16">
            <v>28</v>
          </cell>
          <cell r="F16">
            <v>16</v>
          </cell>
          <cell r="G16">
            <v>25</v>
          </cell>
          <cell r="H16">
            <v>52</v>
          </cell>
          <cell r="I16">
            <v>24</v>
          </cell>
          <cell r="J16">
            <v>14</v>
          </cell>
          <cell r="K16">
            <v>34</v>
          </cell>
          <cell r="L16">
            <v>36</v>
          </cell>
          <cell r="M16">
            <v>56</v>
          </cell>
          <cell r="N16">
            <v>0</v>
          </cell>
        </row>
        <row r="17">
          <cell r="C17">
            <v>18</v>
          </cell>
          <cell r="D17">
            <v>22</v>
          </cell>
          <cell r="E17">
            <v>25</v>
          </cell>
          <cell r="F17">
            <v>17</v>
          </cell>
          <cell r="G17">
            <v>29</v>
          </cell>
          <cell r="H17">
            <v>18</v>
          </cell>
          <cell r="I17">
            <v>22</v>
          </cell>
          <cell r="J17">
            <v>10</v>
          </cell>
          <cell r="K17">
            <v>13</v>
          </cell>
          <cell r="L17">
            <v>18</v>
          </cell>
          <cell r="M17">
            <v>11</v>
          </cell>
          <cell r="N17">
            <v>0</v>
          </cell>
        </row>
        <row r="18">
          <cell r="C18">
            <v>117</v>
          </cell>
          <cell r="D18">
            <v>122</v>
          </cell>
          <cell r="E18">
            <v>74</v>
          </cell>
          <cell r="F18">
            <v>119</v>
          </cell>
          <cell r="G18">
            <v>242</v>
          </cell>
          <cell r="H18">
            <v>267</v>
          </cell>
          <cell r="I18">
            <v>277</v>
          </cell>
          <cell r="J18">
            <v>174</v>
          </cell>
          <cell r="K18">
            <v>160</v>
          </cell>
          <cell r="L18">
            <v>143</v>
          </cell>
          <cell r="M18">
            <v>91</v>
          </cell>
          <cell r="N18">
            <v>0</v>
          </cell>
        </row>
        <row r="19">
          <cell r="C19">
            <v>4</v>
          </cell>
          <cell r="D19">
            <v>24</v>
          </cell>
          <cell r="E19">
            <v>2</v>
          </cell>
          <cell r="F19">
            <v>29</v>
          </cell>
          <cell r="G19">
            <v>4</v>
          </cell>
          <cell r="H19">
            <v>47</v>
          </cell>
          <cell r="I19">
            <v>3</v>
          </cell>
          <cell r="J19">
            <v>1</v>
          </cell>
          <cell r="K19">
            <v>25</v>
          </cell>
          <cell r="L19">
            <v>1</v>
          </cell>
          <cell r="M19">
            <v>22</v>
          </cell>
          <cell r="N19">
            <v>0</v>
          </cell>
        </row>
        <row r="20">
          <cell r="C20">
            <v>7</v>
          </cell>
          <cell r="D20">
            <v>3</v>
          </cell>
          <cell r="E20">
            <v>11</v>
          </cell>
          <cell r="F20">
            <v>5</v>
          </cell>
          <cell r="G20">
            <v>7</v>
          </cell>
          <cell r="H20">
            <v>4</v>
          </cell>
          <cell r="I20">
            <v>0</v>
          </cell>
          <cell r="J20">
            <v>0</v>
          </cell>
          <cell r="K20">
            <v>3</v>
          </cell>
          <cell r="L20">
            <v>2</v>
          </cell>
          <cell r="M20">
            <v>3</v>
          </cell>
          <cell r="N20">
            <v>0</v>
          </cell>
        </row>
        <row r="21">
          <cell r="C21">
            <v>16</v>
          </cell>
          <cell r="D21">
            <v>15</v>
          </cell>
          <cell r="E21">
            <v>6</v>
          </cell>
          <cell r="F21">
            <v>22</v>
          </cell>
          <cell r="G21">
            <v>14</v>
          </cell>
          <cell r="H21">
            <v>15</v>
          </cell>
          <cell r="I21">
            <v>9</v>
          </cell>
          <cell r="J21">
            <v>4</v>
          </cell>
          <cell r="K21">
            <v>6</v>
          </cell>
          <cell r="L21">
            <v>9</v>
          </cell>
          <cell r="M21">
            <v>6</v>
          </cell>
          <cell r="N21">
            <v>0</v>
          </cell>
        </row>
        <row r="22">
          <cell r="C22">
            <v>8</v>
          </cell>
          <cell r="D22">
            <v>11</v>
          </cell>
          <cell r="E22">
            <v>18</v>
          </cell>
          <cell r="F22">
            <v>11</v>
          </cell>
          <cell r="G22">
            <v>10</v>
          </cell>
          <cell r="H22">
            <v>12</v>
          </cell>
          <cell r="I22">
            <v>9</v>
          </cell>
          <cell r="J22">
            <v>7</v>
          </cell>
          <cell r="K22">
            <v>18</v>
          </cell>
          <cell r="L22">
            <v>16</v>
          </cell>
          <cell r="M22">
            <v>21</v>
          </cell>
          <cell r="N22">
            <v>0</v>
          </cell>
        </row>
        <row r="23">
          <cell r="C23">
            <v>19</v>
          </cell>
          <cell r="D23">
            <v>27</v>
          </cell>
          <cell r="E23">
            <v>29</v>
          </cell>
          <cell r="F23">
            <v>28</v>
          </cell>
          <cell r="G23">
            <v>29</v>
          </cell>
          <cell r="H23">
            <v>17</v>
          </cell>
          <cell r="I23">
            <v>21</v>
          </cell>
          <cell r="J23">
            <v>20</v>
          </cell>
          <cell r="K23">
            <v>26</v>
          </cell>
          <cell r="L23">
            <v>20</v>
          </cell>
          <cell r="M23">
            <v>21</v>
          </cell>
          <cell r="N23">
            <v>0</v>
          </cell>
        </row>
        <row r="24">
          <cell r="C24">
            <v>1</v>
          </cell>
          <cell r="D24">
            <v>6</v>
          </cell>
          <cell r="E24">
            <v>5</v>
          </cell>
          <cell r="F24">
            <v>7</v>
          </cell>
          <cell r="G24">
            <v>14</v>
          </cell>
          <cell r="H24">
            <v>17</v>
          </cell>
          <cell r="I24">
            <v>10</v>
          </cell>
          <cell r="J24">
            <v>6</v>
          </cell>
          <cell r="K24">
            <v>5</v>
          </cell>
          <cell r="L24">
            <v>5</v>
          </cell>
          <cell r="M24">
            <v>11</v>
          </cell>
          <cell r="N24">
            <v>0</v>
          </cell>
        </row>
        <row r="25">
          <cell r="C25">
            <v>0</v>
          </cell>
          <cell r="D25">
            <v>2</v>
          </cell>
          <cell r="E25">
            <v>6</v>
          </cell>
          <cell r="F25">
            <v>4</v>
          </cell>
          <cell r="G25">
            <v>2</v>
          </cell>
          <cell r="H25">
            <v>4</v>
          </cell>
          <cell r="I25">
            <v>5</v>
          </cell>
          <cell r="J25">
            <v>0</v>
          </cell>
          <cell r="K25">
            <v>3</v>
          </cell>
          <cell r="L25">
            <v>1</v>
          </cell>
          <cell r="M25">
            <v>1</v>
          </cell>
          <cell r="N25">
            <v>0</v>
          </cell>
        </row>
        <row r="26">
          <cell r="C26">
            <v>2</v>
          </cell>
          <cell r="D26">
            <v>7</v>
          </cell>
          <cell r="E26">
            <v>5</v>
          </cell>
          <cell r="F26">
            <v>2</v>
          </cell>
          <cell r="G26">
            <v>7</v>
          </cell>
          <cell r="H26">
            <v>0</v>
          </cell>
          <cell r="I26">
            <v>5</v>
          </cell>
          <cell r="J26">
            <v>2</v>
          </cell>
          <cell r="K26">
            <v>7</v>
          </cell>
          <cell r="L26">
            <v>2</v>
          </cell>
          <cell r="M26">
            <v>3</v>
          </cell>
          <cell r="N26">
            <v>0</v>
          </cell>
        </row>
        <row r="27">
          <cell r="C27">
            <v>7</v>
          </cell>
          <cell r="D27">
            <v>2</v>
          </cell>
          <cell r="E27">
            <v>6</v>
          </cell>
          <cell r="F27">
            <v>3</v>
          </cell>
          <cell r="G27">
            <v>2</v>
          </cell>
          <cell r="H27">
            <v>4</v>
          </cell>
          <cell r="I27">
            <v>7</v>
          </cell>
          <cell r="J27">
            <v>0</v>
          </cell>
          <cell r="K27">
            <v>5</v>
          </cell>
          <cell r="L27">
            <v>5</v>
          </cell>
          <cell r="M27">
            <v>1</v>
          </cell>
          <cell r="N27">
            <v>0</v>
          </cell>
        </row>
        <row r="29">
          <cell r="C29">
            <v>5</v>
          </cell>
          <cell r="D29">
            <v>15</v>
          </cell>
          <cell r="E29">
            <v>12</v>
          </cell>
          <cell r="F29">
            <v>16</v>
          </cell>
          <cell r="G29">
            <v>28</v>
          </cell>
          <cell r="H29">
            <v>20</v>
          </cell>
          <cell r="I29">
            <v>11</v>
          </cell>
          <cell r="J29">
            <v>18</v>
          </cell>
          <cell r="K29">
            <v>9</v>
          </cell>
          <cell r="L29">
            <v>16</v>
          </cell>
          <cell r="M29">
            <v>19</v>
          </cell>
          <cell r="N29">
            <v>0</v>
          </cell>
        </row>
        <row r="30">
          <cell r="C30">
            <v>11</v>
          </cell>
          <cell r="D30">
            <v>5</v>
          </cell>
          <cell r="E30">
            <v>5</v>
          </cell>
          <cell r="F30">
            <v>17</v>
          </cell>
          <cell r="G30">
            <v>16</v>
          </cell>
          <cell r="H30">
            <v>5</v>
          </cell>
          <cell r="I30">
            <v>3</v>
          </cell>
          <cell r="J30">
            <v>12</v>
          </cell>
          <cell r="K30">
            <v>10</v>
          </cell>
          <cell r="L30">
            <v>17</v>
          </cell>
          <cell r="M30">
            <v>17</v>
          </cell>
          <cell r="N30">
            <v>0</v>
          </cell>
        </row>
        <row r="31">
          <cell r="C31">
            <v>5</v>
          </cell>
          <cell r="D31">
            <v>3</v>
          </cell>
          <cell r="E31">
            <v>7</v>
          </cell>
          <cell r="F31">
            <v>9</v>
          </cell>
          <cell r="G31">
            <v>8</v>
          </cell>
          <cell r="H31">
            <v>17</v>
          </cell>
          <cell r="I31">
            <v>6</v>
          </cell>
          <cell r="J31">
            <v>7</v>
          </cell>
          <cell r="K31">
            <v>16</v>
          </cell>
          <cell r="L31">
            <v>17</v>
          </cell>
          <cell r="M31">
            <v>4</v>
          </cell>
          <cell r="N31">
            <v>0</v>
          </cell>
        </row>
        <row r="32">
          <cell r="C32">
            <v>7</v>
          </cell>
          <cell r="D32">
            <v>1</v>
          </cell>
          <cell r="E32">
            <v>1</v>
          </cell>
          <cell r="F32">
            <v>4</v>
          </cell>
          <cell r="G32">
            <v>1</v>
          </cell>
          <cell r="H32">
            <v>6</v>
          </cell>
          <cell r="I32">
            <v>5</v>
          </cell>
          <cell r="J32">
            <v>2</v>
          </cell>
          <cell r="K32">
            <v>1</v>
          </cell>
          <cell r="L32">
            <v>3</v>
          </cell>
          <cell r="M32">
            <v>4</v>
          </cell>
          <cell r="N32">
            <v>0</v>
          </cell>
        </row>
        <row r="33">
          <cell r="C33">
            <v>18</v>
          </cell>
          <cell r="D33">
            <v>13</v>
          </cell>
          <cell r="E33">
            <v>12</v>
          </cell>
          <cell r="F33">
            <v>13</v>
          </cell>
          <cell r="G33">
            <v>10</v>
          </cell>
          <cell r="H33">
            <v>10</v>
          </cell>
          <cell r="I33">
            <v>13</v>
          </cell>
          <cell r="J33">
            <v>10</v>
          </cell>
          <cell r="K33">
            <v>9</v>
          </cell>
          <cell r="L33">
            <v>7</v>
          </cell>
          <cell r="M33">
            <v>12</v>
          </cell>
          <cell r="N33">
            <v>0</v>
          </cell>
        </row>
        <row r="34">
          <cell r="C34">
            <v>16</v>
          </cell>
          <cell r="D34">
            <v>18</v>
          </cell>
          <cell r="E34">
            <v>12</v>
          </cell>
          <cell r="F34">
            <v>16</v>
          </cell>
          <cell r="G34">
            <v>26</v>
          </cell>
          <cell r="H34">
            <v>28</v>
          </cell>
          <cell r="I34">
            <v>11</v>
          </cell>
          <cell r="J34">
            <v>7</v>
          </cell>
          <cell r="K34">
            <v>16</v>
          </cell>
          <cell r="L34">
            <v>21</v>
          </cell>
          <cell r="M34">
            <v>26</v>
          </cell>
          <cell r="N34">
            <v>0</v>
          </cell>
        </row>
        <row r="35">
          <cell r="C35">
            <v>94</v>
          </cell>
          <cell r="D35">
            <v>80</v>
          </cell>
          <cell r="E35">
            <v>24</v>
          </cell>
          <cell r="F35">
            <v>81</v>
          </cell>
          <cell r="G35">
            <v>82</v>
          </cell>
          <cell r="H35">
            <v>58</v>
          </cell>
          <cell r="I35">
            <v>87</v>
          </cell>
          <cell r="J35">
            <v>76</v>
          </cell>
          <cell r="K35">
            <v>108</v>
          </cell>
          <cell r="L35">
            <v>74</v>
          </cell>
          <cell r="M35">
            <v>82</v>
          </cell>
          <cell r="N35">
            <v>0</v>
          </cell>
        </row>
        <row r="36">
          <cell r="C36">
            <v>8</v>
          </cell>
          <cell r="D36">
            <v>12</v>
          </cell>
          <cell r="E36">
            <v>3</v>
          </cell>
          <cell r="F36">
            <v>3</v>
          </cell>
          <cell r="G36">
            <v>13</v>
          </cell>
          <cell r="H36">
            <v>7</v>
          </cell>
          <cell r="I36">
            <v>15</v>
          </cell>
          <cell r="J36">
            <v>3</v>
          </cell>
          <cell r="K36">
            <v>1</v>
          </cell>
          <cell r="L36">
            <v>4</v>
          </cell>
          <cell r="M36">
            <v>9</v>
          </cell>
          <cell r="N36">
            <v>0</v>
          </cell>
        </row>
        <row r="37">
          <cell r="C37">
            <v>12</v>
          </cell>
          <cell r="D37">
            <v>17</v>
          </cell>
          <cell r="E37">
            <v>24</v>
          </cell>
          <cell r="F37">
            <v>27</v>
          </cell>
          <cell r="G37">
            <v>30</v>
          </cell>
          <cell r="H37">
            <v>14</v>
          </cell>
          <cell r="I37">
            <v>17</v>
          </cell>
          <cell r="J37">
            <v>24</v>
          </cell>
          <cell r="K37">
            <v>21</v>
          </cell>
          <cell r="L37">
            <v>28</v>
          </cell>
          <cell r="M37">
            <v>20</v>
          </cell>
          <cell r="N37">
            <v>0</v>
          </cell>
        </row>
        <row r="38">
          <cell r="C38">
            <v>0</v>
          </cell>
          <cell r="D38">
            <v>1</v>
          </cell>
          <cell r="E38">
            <v>8</v>
          </cell>
          <cell r="F38">
            <v>7</v>
          </cell>
          <cell r="G38">
            <v>8</v>
          </cell>
          <cell r="H38">
            <v>9</v>
          </cell>
          <cell r="I38">
            <v>13</v>
          </cell>
          <cell r="J38">
            <v>7</v>
          </cell>
          <cell r="K38">
            <v>3</v>
          </cell>
          <cell r="L38">
            <v>3</v>
          </cell>
          <cell r="M38">
            <v>11</v>
          </cell>
          <cell r="N38">
            <v>0</v>
          </cell>
        </row>
        <row r="39">
          <cell r="C39">
            <v>9</v>
          </cell>
          <cell r="D39">
            <v>9</v>
          </cell>
          <cell r="E39">
            <v>8</v>
          </cell>
          <cell r="F39">
            <v>14</v>
          </cell>
          <cell r="G39">
            <v>12</v>
          </cell>
          <cell r="H39">
            <v>16</v>
          </cell>
          <cell r="I39">
            <v>12</v>
          </cell>
          <cell r="J39">
            <v>3</v>
          </cell>
          <cell r="K39">
            <v>2</v>
          </cell>
          <cell r="L39">
            <v>7</v>
          </cell>
          <cell r="M39">
            <v>7</v>
          </cell>
          <cell r="N39">
            <v>0</v>
          </cell>
        </row>
        <row r="40">
          <cell r="C40">
            <v>13</v>
          </cell>
          <cell r="D40">
            <v>24</v>
          </cell>
          <cell r="E40">
            <v>10</v>
          </cell>
          <cell r="F40">
            <v>18</v>
          </cell>
          <cell r="G40">
            <v>20</v>
          </cell>
          <cell r="H40">
            <v>18</v>
          </cell>
          <cell r="I40">
            <v>18</v>
          </cell>
          <cell r="J40">
            <v>3</v>
          </cell>
          <cell r="K40">
            <v>14</v>
          </cell>
          <cell r="L40">
            <v>25</v>
          </cell>
          <cell r="M40">
            <v>6</v>
          </cell>
          <cell r="N40">
            <v>0</v>
          </cell>
        </row>
        <row r="41">
          <cell r="C41">
            <v>13</v>
          </cell>
          <cell r="D41">
            <v>27</v>
          </cell>
          <cell r="E41">
            <v>23</v>
          </cell>
          <cell r="F41">
            <v>20</v>
          </cell>
          <cell r="G41">
            <v>3</v>
          </cell>
          <cell r="H41">
            <v>2</v>
          </cell>
          <cell r="I41">
            <v>13</v>
          </cell>
          <cell r="J41">
            <v>9</v>
          </cell>
          <cell r="K41">
            <v>0</v>
          </cell>
          <cell r="L41">
            <v>2</v>
          </cell>
          <cell r="M41">
            <v>17</v>
          </cell>
          <cell r="N41">
            <v>0</v>
          </cell>
        </row>
      </sheetData>
      <sheetData sheetId="9">
        <row r="4">
          <cell r="C4">
            <v>1</v>
          </cell>
          <cell r="D4">
            <v>0</v>
          </cell>
          <cell r="E4">
            <v>3</v>
          </cell>
          <cell r="F4">
            <v>2</v>
          </cell>
          <cell r="G4">
            <v>3</v>
          </cell>
          <cell r="H4">
            <v>0</v>
          </cell>
          <cell r="I4">
            <v>4</v>
          </cell>
          <cell r="J4">
            <v>1</v>
          </cell>
          <cell r="K4">
            <v>0</v>
          </cell>
          <cell r="L4">
            <v>2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1</v>
          </cell>
          <cell r="E6">
            <v>0</v>
          </cell>
          <cell r="F6">
            <v>0</v>
          </cell>
          <cell r="G6">
            <v>1</v>
          </cell>
          <cell r="H6">
            <v>1</v>
          </cell>
          <cell r="I6">
            <v>0</v>
          </cell>
          <cell r="J6">
            <v>1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6</v>
          </cell>
          <cell r="D7">
            <v>4</v>
          </cell>
          <cell r="E7">
            <v>5</v>
          </cell>
          <cell r="F7">
            <v>4</v>
          </cell>
          <cell r="G7">
            <v>4</v>
          </cell>
          <cell r="H7">
            <v>1</v>
          </cell>
          <cell r="I7">
            <v>5</v>
          </cell>
          <cell r="J7">
            <v>4</v>
          </cell>
          <cell r="K7">
            <v>5</v>
          </cell>
          <cell r="L7">
            <v>4</v>
          </cell>
          <cell r="M7">
            <v>4</v>
          </cell>
          <cell r="N7">
            <v>0</v>
          </cell>
        </row>
        <row r="8">
          <cell r="C8">
            <v>2</v>
          </cell>
          <cell r="D8">
            <v>3</v>
          </cell>
          <cell r="E8">
            <v>3</v>
          </cell>
          <cell r="F8">
            <v>2</v>
          </cell>
          <cell r="G8">
            <v>3</v>
          </cell>
          <cell r="H8">
            <v>8</v>
          </cell>
          <cell r="I8">
            <v>3</v>
          </cell>
          <cell r="J8">
            <v>1</v>
          </cell>
          <cell r="K8">
            <v>4</v>
          </cell>
          <cell r="L8">
            <v>2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2</v>
          </cell>
          <cell r="E10">
            <v>0</v>
          </cell>
          <cell r="F10">
            <v>0</v>
          </cell>
          <cell r="G10">
            <v>1</v>
          </cell>
          <cell r="H10">
            <v>2</v>
          </cell>
          <cell r="I10">
            <v>1</v>
          </cell>
          <cell r="J10">
            <v>0</v>
          </cell>
          <cell r="K10">
            <v>1</v>
          </cell>
          <cell r="L10">
            <v>1</v>
          </cell>
          <cell r="M10">
            <v>1</v>
          </cell>
          <cell r="N10">
            <v>0</v>
          </cell>
        </row>
        <row r="11">
          <cell r="C11">
            <v>64</v>
          </cell>
          <cell r="D11">
            <v>23</v>
          </cell>
          <cell r="E11">
            <v>43</v>
          </cell>
          <cell r="F11">
            <v>44</v>
          </cell>
          <cell r="G11">
            <v>40</v>
          </cell>
          <cell r="H11">
            <v>38</v>
          </cell>
          <cell r="I11">
            <v>46</v>
          </cell>
          <cell r="J11">
            <v>38</v>
          </cell>
          <cell r="K11">
            <v>42</v>
          </cell>
          <cell r="L11">
            <v>46</v>
          </cell>
          <cell r="M11">
            <v>37</v>
          </cell>
          <cell r="N11">
            <v>0</v>
          </cell>
        </row>
        <row r="12">
          <cell r="C12">
            <v>12</v>
          </cell>
          <cell r="D12">
            <v>8</v>
          </cell>
          <cell r="E12">
            <v>6</v>
          </cell>
          <cell r="F12">
            <v>6</v>
          </cell>
          <cell r="G12">
            <v>10</v>
          </cell>
          <cell r="H12">
            <v>10</v>
          </cell>
          <cell r="I12">
            <v>15</v>
          </cell>
          <cell r="J12">
            <v>9</v>
          </cell>
          <cell r="K12">
            <v>17</v>
          </cell>
          <cell r="L12">
            <v>7</v>
          </cell>
          <cell r="M12">
            <v>12</v>
          </cell>
          <cell r="N12">
            <v>0</v>
          </cell>
        </row>
        <row r="14">
          <cell r="C14">
            <v>0</v>
          </cell>
          <cell r="D14">
            <v>1</v>
          </cell>
          <cell r="E14">
            <v>1</v>
          </cell>
          <cell r="F14">
            <v>1</v>
          </cell>
          <cell r="G14">
            <v>4</v>
          </cell>
          <cell r="H14">
            <v>1</v>
          </cell>
          <cell r="I14">
            <v>0</v>
          </cell>
          <cell r="J14">
            <v>1</v>
          </cell>
          <cell r="K14">
            <v>4</v>
          </cell>
          <cell r="L14">
            <v>6</v>
          </cell>
          <cell r="M14">
            <v>5</v>
          </cell>
          <cell r="N14">
            <v>0</v>
          </cell>
        </row>
        <row r="15">
          <cell r="C15">
            <v>2</v>
          </cell>
          <cell r="D15">
            <v>2</v>
          </cell>
          <cell r="E15">
            <v>4</v>
          </cell>
          <cell r="F15">
            <v>2</v>
          </cell>
          <cell r="G15">
            <v>1</v>
          </cell>
          <cell r="H15">
            <v>1</v>
          </cell>
          <cell r="I15">
            <v>3</v>
          </cell>
          <cell r="J15">
            <v>5</v>
          </cell>
          <cell r="K15">
            <v>1</v>
          </cell>
          <cell r="L15">
            <v>6</v>
          </cell>
          <cell r="M15">
            <v>3</v>
          </cell>
          <cell r="N15">
            <v>0</v>
          </cell>
        </row>
        <row r="16">
          <cell r="C16">
            <v>19</v>
          </cell>
          <cell r="D16">
            <v>18</v>
          </cell>
          <cell r="E16">
            <v>23</v>
          </cell>
          <cell r="F16">
            <v>10</v>
          </cell>
          <cell r="G16">
            <v>10</v>
          </cell>
          <cell r="H16">
            <v>29</v>
          </cell>
          <cell r="I16">
            <v>12</v>
          </cell>
          <cell r="J16">
            <v>2</v>
          </cell>
          <cell r="K16">
            <v>18</v>
          </cell>
          <cell r="L16">
            <v>28</v>
          </cell>
          <cell r="M16">
            <v>38</v>
          </cell>
          <cell r="N16">
            <v>0</v>
          </cell>
        </row>
        <row r="17">
          <cell r="C17">
            <v>3</v>
          </cell>
          <cell r="D17">
            <v>4</v>
          </cell>
          <cell r="E17">
            <v>4</v>
          </cell>
          <cell r="F17">
            <v>2</v>
          </cell>
          <cell r="G17">
            <v>6</v>
          </cell>
          <cell r="H17">
            <v>4</v>
          </cell>
          <cell r="I17">
            <v>7</v>
          </cell>
          <cell r="J17">
            <v>1</v>
          </cell>
          <cell r="K17">
            <v>2</v>
          </cell>
          <cell r="L17">
            <v>7</v>
          </cell>
          <cell r="M17">
            <v>2</v>
          </cell>
          <cell r="N17">
            <v>0</v>
          </cell>
        </row>
        <row r="18">
          <cell r="C18">
            <v>112</v>
          </cell>
          <cell r="D18">
            <v>115</v>
          </cell>
          <cell r="E18">
            <v>68</v>
          </cell>
          <cell r="F18">
            <v>111</v>
          </cell>
          <cell r="G18">
            <v>234</v>
          </cell>
          <cell r="H18">
            <v>265</v>
          </cell>
          <cell r="I18">
            <v>269</v>
          </cell>
          <cell r="J18">
            <v>170</v>
          </cell>
          <cell r="K18">
            <v>151</v>
          </cell>
          <cell r="L18">
            <v>138</v>
          </cell>
          <cell r="M18">
            <v>85</v>
          </cell>
          <cell r="N18">
            <v>0</v>
          </cell>
        </row>
        <row r="19">
          <cell r="C19">
            <v>4</v>
          </cell>
          <cell r="D19">
            <v>5</v>
          </cell>
          <cell r="E19">
            <v>1</v>
          </cell>
          <cell r="F19">
            <v>2</v>
          </cell>
          <cell r="G19">
            <v>0</v>
          </cell>
          <cell r="H19">
            <v>5</v>
          </cell>
          <cell r="I19">
            <v>2</v>
          </cell>
          <cell r="J19">
            <v>0</v>
          </cell>
          <cell r="K19">
            <v>2</v>
          </cell>
          <cell r="L19">
            <v>1</v>
          </cell>
          <cell r="M19">
            <v>2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2</v>
          </cell>
          <cell r="D21">
            <v>3</v>
          </cell>
          <cell r="E21">
            <v>0</v>
          </cell>
          <cell r="F21">
            <v>3</v>
          </cell>
          <cell r="G21">
            <v>2</v>
          </cell>
          <cell r="H21">
            <v>2</v>
          </cell>
          <cell r="I21">
            <v>1</v>
          </cell>
          <cell r="J21">
            <v>1</v>
          </cell>
          <cell r="K21">
            <v>1</v>
          </cell>
          <cell r="L21">
            <v>2</v>
          </cell>
          <cell r="M21">
            <v>3</v>
          </cell>
          <cell r="N21">
            <v>0</v>
          </cell>
        </row>
        <row r="22">
          <cell r="C22">
            <v>3</v>
          </cell>
          <cell r="D22">
            <v>3</v>
          </cell>
          <cell r="E22">
            <v>5</v>
          </cell>
          <cell r="F22">
            <v>2</v>
          </cell>
          <cell r="G22">
            <v>0</v>
          </cell>
          <cell r="H22">
            <v>1</v>
          </cell>
          <cell r="I22">
            <v>3</v>
          </cell>
          <cell r="J22">
            <v>6</v>
          </cell>
          <cell r="K22">
            <v>7</v>
          </cell>
          <cell r="L22">
            <v>4</v>
          </cell>
          <cell r="M22">
            <v>9</v>
          </cell>
          <cell r="N22">
            <v>0</v>
          </cell>
        </row>
        <row r="23">
          <cell r="C23">
            <v>14</v>
          </cell>
          <cell r="D23">
            <v>7</v>
          </cell>
          <cell r="E23">
            <v>7</v>
          </cell>
          <cell r="F23">
            <v>5</v>
          </cell>
          <cell r="G23">
            <v>7</v>
          </cell>
          <cell r="H23">
            <v>4</v>
          </cell>
          <cell r="I23">
            <v>5</v>
          </cell>
          <cell r="J23">
            <v>8</v>
          </cell>
          <cell r="K23">
            <v>7</v>
          </cell>
          <cell r="L23">
            <v>10</v>
          </cell>
          <cell r="M23">
            <v>11</v>
          </cell>
          <cell r="N23">
            <v>0</v>
          </cell>
        </row>
        <row r="24">
          <cell r="C24">
            <v>0</v>
          </cell>
          <cell r="D24">
            <v>2</v>
          </cell>
          <cell r="E24">
            <v>1</v>
          </cell>
          <cell r="F24">
            <v>3</v>
          </cell>
          <cell r="G24">
            <v>2</v>
          </cell>
          <cell r="H24">
            <v>1</v>
          </cell>
          <cell r="I24">
            <v>3</v>
          </cell>
          <cell r="J24">
            <v>1</v>
          </cell>
          <cell r="K24">
            <v>3</v>
          </cell>
          <cell r="L24">
            <v>3</v>
          </cell>
          <cell r="M24">
            <v>7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2</v>
          </cell>
          <cell r="E26">
            <v>1</v>
          </cell>
          <cell r="F26">
            <v>1</v>
          </cell>
          <cell r="G26">
            <v>3</v>
          </cell>
          <cell r="H26">
            <v>0</v>
          </cell>
          <cell r="I26">
            <v>1</v>
          </cell>
          <cell r="J26">
            <v>2</v>
          </cell>
          <cell r="K26">
            <v>1</v>
          </cell>
          <cell r="L26">
            <v>0</v>
          </cell>
          <cell r="M26">
            <v>1</v>
          </cell>
          <cell r="N26">
            <v>0</v>
          </cell>
        </row>
        <row r="27">
          <cell r="C27">
            <v>1</v>
          </cell>
          <cell r="D27">
            <v>1</v>
          </cell>
          <cell r="E27">
            <v>3</v>
          </cell>
          <cell r="F27">
            <v>1</v>
          </cell>
          <cell r="G27">
            <v>0</v>
          </cell>
          <cell r="H27">
            <v>3</v>
          </cell>
          <cell r="I27">
            <v>0</v>
          </cell>
          <cell r="J27">
            <v>0</v>
          </cell>
          <cell r="K27">
            <v>1</v>
          </cell>
          <cell r="L27">
            <v>2</v>
          </cell>
          <cell r="M27">
            <v>0</v>
          </cell>
          <cell r="N27">
            <v>0</v>
          </cell>
        </row>
        <row r="29">
          <cell r="C29">
            <v>1</v>
          </cell>
          <cell r="D29">
            <v>2</v>
          </cell>
          <cell r="E29">
            <v>0</v>
          </cell>
          <cell r="F29">
            <v>1</v>
          </cell>
          <cell r="G29">
            <v>3</v>
          </cell>
          <cell r="H29">
            <v>2</v>
          </cell>
          <cell r="I29">
            <v>1</v>
          </cell>
          <cell r="J29">
            <v>3</v>
          </cell>
          <cell r="K29">
            <v>0</v>
          </cell>
          <cell r="L29">
            <v>3</v>
          </cell>
          <cell r="M29">
            <v>6</v>
          </cell>
          <cell r="N29">
            <v>0</v>
          </cell>
        </row>
        <row r="30">
          <cell r="C30">
            <v>3</v>
          </cell>
          <cell r="D30">
            <v>1</v>
          </cell>
          <cell r="E30">
            <v>0</v>
          </cell>
          <cell r="F30">
            <v>4</v>
          </cell>
          <cell r="G30">
            <v>5</v>
          </cell>
          <cell r="H30">
            <v>1</v>
          </cell>
          <cell r="I30">
            <v>2</v>
          </cell>
          <cell r="J30">
            <v>3</v>
          </cell>
          <cell r="K30">
            <v>7</v>
          </cell>
          <cell r="L30">
            <v>6</v>
          </cell>
          <cell r="M30">
            <v>3</v>
          </cell>
          <cell r="N30">
            <v>0</v>
          </cell>
        </row>
        <row r="31">
          <cell r="C31">
            <v>0</v>
          </cell>
          <cell r="D31">
            <v>1</v>
          </cell>
          <cell r="E31">
            <v>4</v>
          </cell>
          <cell r="F31">
            <v>1</v>
          </cell>
          <cell r="G31">
            <v>2</v>
          </cell>
          <cell r="H31">
            <v>1</v>
          </cell>
          <cell r="I31">
            <v>2</v>
          </cell>
          <cell r="J31">
            <v>1</v>
          </cell>
          <cell r="K31">
            <v>1</v>
          </cell>
          <cell r="L31">
            <v>3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1</v>
          </cell>
          <cell r="E32">
            <v>1</v>
          </cell>
          <cell r="F32">
            <v>3</v>
          </cell>
          <cell r="G32">
            <v>1</v>
          </cell>
          <cell r="H32">
            <v>3</v>
          </cell>
          <cell r="I32">
            <v>5</v>
          </cell>
          <cell r="J32">
            <v>1</v>
          </cell>
          <cell r="K32">
            <v>1</v>
          </cell>
          <cell r="L32">
            <v>3</v>
          </cell>
          <cell r="M32">
            <v>2</v>
          </cell>
          <cell r="N32">
            <v>0</v>
          </cell>
          <cell r="O32">
            <v>21</v>
          </cell>
        </row>
        <row r="33">
          <cell r="C33">
            <v>9</v>
          </cell>
          <cell r="D33">
            <v>4</v>
          </cell>
          <cell r="E33">
            <v>5</v>
          </cell>
          <cell r="F33">
            <v>5</v>
          </cell>
          <cell r="G33">
            <v>4</v>
          </cell>
          <cell r="H33">
            <v>3</v>
          </cell>
          <cell r="I33">
            <v>9</v>
          </cell>
          <cell r="J33">
            <v>5</v>
          </cell>
          <cell r="K33">
            <v>2</v>
          </cell>
          <cell r="L33">
            <v>3</v>
          </cell>
          <cell r="M33">
            <v>7</v>
          </cell>
          <cell r="N33">
            <v>0</v>
          </cell>
        </row>
        <row r="34">
          <cell r="C34">
            <v>6</v>
          </cell>
          <cell r="D34">
            <v>9</v>
          </cell>
          <cell r="E34">
            <v>5</v>
          </cell>
          <cell r="F34">
            <v>3</v>
          </cell>
          <cell r="G34">
            <v>12</v>
          </cell>
          <cell r="H34">
            <v>11</v>
          </cell>
          <cell r="I34">
            <v>5</v>
          </cell>
          <cell r="J34">
            <v>4</v>
          </cell>
          <cell r="K34">
            <v>7</v>
          </cell>
          <cell r="L34">
            <v>7</v>
          </cell>
          <cell r="M34">
            <v>7</v>
          </cell>
          <cell r="N34">
            <v>0</v>
          </cell>
        </row>
        <row r="35">
          <cell r="C35">
            <v>93</v>
          </cell>
          <cell r="D35">
            <v>80</v>
          </cell>
          <cell r="E35">
            <v>24</v>
          </cell>
          <cell r="F35">
            <v>80</v>
          </cell>
          <cell r="G35">
            <v>82</v>
          </cell>
          <cell r="H35">
            <v>58</v>
          </cell>
          <cell r="I35">
            <v>86</v>
          </cell>
          <cell r="J35">
            <v>74</v>
          </cell>
          <cell r="K35">
            <v>107</v>
          </cell>
          <cell r="L35">
            <v>74</v>
          </cell>
          <cell r="M35">
            <v>80</v>
          </cell>
          <cell r="N35">
            <v>0</v>
          </cell>
        </row>
        <row r="36">
          <cell r="C36">
            <v>3</v>
          </cell>
          <cell r="D36">
            <v>2</v>
          </cell>
          <cell r="E36">
            <v>0</v>
          </cell>
          <cell r="F36">
            <v>1</v>
          </cell>
          <cell r="G36">
            <v>1</v>
          </cell>
          <cell r="H36">
            <v>4</v>
          </cell>
          <cell r="I36">
            <v>3</v>
          </cell>
          <cell r="J36">
            <v>0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1</v>
          </cell>
          <cell r="D37">
            <v>1</v>
          </cell>
          <cell r="E37">
            <v>5</v>
          </cell>
          <cell r="F37">
            <v>8</v>
          </cell>
          <cell r="G37">
            <v>10</v>
          </cell>
          <cell r="H37">
            <v>5</v>
          </cell>
          <cell r="I37">
            <v>4</v>
          </cell>
          <cell r="J37">
            <v>9</v>
          </cell>
          <cell r="K37">
            <v>7</v>
          </cell>
          <cell r="L37">
            <v>7</v>
          </cell>
          <cell r="M37">
            <v>4</v>
          </cell>
          <cell r="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1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2</v>
          </cell>
          <cell r="L38">
            <v>1</v>
          </cell>
          <cell r="M38">
            <v>0</v>
          </cell>
          <cell r="N38">
            <v>0</v>
          </cell>
        </row>
        <row r="39">
          <cell r="C39">
            <v>2</v>
          </cell>
          <cell r="D39">
            <v>3</v>
          </cell>
          <cell r="E39">
            <v>1</v>
          </cell>
          <cell r="F39">
            <v>2</v>
          </cell>
          <cell r="G39">
            <v>4</v>
          </cell>
          <cell r="H39">
            <v>4</v>
          </cell>
          <cell r="I39">
            <v>3</v>
          </cell>
          <cell r="J39">
            <v>1</v>
          </cell>
          <cell r="K39">
            <v>1</v>
          </cell>
          <cell r="L39">
            <v>2</v>
          </cell>
          <cell r="M39">
            <v>3</v>
          </cell>
          <cell r="N39">
            <v>0</v>
          </cell>
        </row>
        <row r="40">
          <cell r="C40">
            <v>2</v>
          </cell>
          <cell r="D40">
            <v>1</v>
          </cell>
          <cell r="E40">
            <v>4</v>
          </cell>
          <cell r="F40">
            <v>7</v>
          </cell>
          <cell r="G40">
            <v>4</v>
          </cell>
          <cell r="H40">
            <v>4</v>
          </cell>
          <cell r="I40">
            <v>4</v>
          </cell>
          <cell r="J40">
            <v>3</v>
          </cell>
          <cell r="K40">
            <v>4</v>
          </cell>
          <cell r="L40">
            <v>4</v>
          </cell>
          <cell r="M40">
            <v>2</v>
          </cell>
          <cell r="N40">
            <v>0</v>
          </cell>
        </row>
        <row r="41">
          <cell r="C41">
            <v>7</v>
          </cell>
          <cell r="D41">
            <v>13</v>
          </cell>
          <cell r="E41">
            <v>9</v>
          </cell>
          <cell r="F41">
            <v>14</v>
          </cell>
          <cell r="G41">
            <v>2</v>
          </cell>
          <cell r="H41">
            <v>0</v>
          </cell>
          <cell r="I41">
            <v>2</v>
          </cell>
          <cell r="J41">
            <v>2</v>
          </cell>
          <cell r="K41">
            <v>0</v>
          </cell>
          <cell r="L41">
            <v>2</v>
          </cell>
          <cell r="M41">
            <v>3</v>
          </cell>
          <cell r="N41">
            <v>0</v>
          </cell>
        </row>
      </sheetData>
      <sheetData sheetId="10"/>
      <sheetData sheetId="11">
        <row r="4"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</sheetData>
      <sheetData sheetId="12"/>
      <sheetData sheetId="13">
        <row r="4">
          <cell r="C4">
            <v>14</v>
          </cell>
          <cell r="D4">
            <v>16</v>
          </cell>
          <cell r="E4">
            <v>9</v>
          </cell>
          <cell r="F4">
            <v>16</v>
          </cell>
          <cell r="G4">
            <v>16</v>
          </cell>
          <cell r="H4">
            <v>14</v>
          </cell>
          <cell r="I4">
            <v>12</v>
          </cell>
          <cell r="J4">
            <v>14</v>
          </cell>
          <cell r="K4">
            <v>8</v>
          </cell>
          <cell r="L4">
            <v>14</v>
          </cell>
          <cell r="M4">
            <v>17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2</v>
          </cell>
          <cell r="D6">
            <v>3</v>
          </cell>
          <cell r="E6">
            <v>4</v>
          </cell>
          <cell r="F6">
            <v>0</v>
          </cell>
          <cell r="G6">
            <v>3</v>
          </cell>
          <cell r="H6">
            <v>0</v>
          </cell>
          <cell r="I6">
            <v>2</v>
          </cell>
          <cell r="J6">
            <v>1</v>
          </cell>
          <cell r="K6">
            <v>1</v>
          </cell>
          <cell r="L6">
            <v>1</v>
          </cell>
          <cell r="M6">
            <v>0</v>
          </cell>
          <cell r="N6">
            <v>0</v>
          </cell>
        </row>
        <row r="7">
          <cell r="C7">
            <v>8</v>
          </cell>
          <cell r="D7">
            <v>9</v>
          </cell>
          <cell r="E7">
            <v>5</v>
          </cell>
          <cell r="F7">
            <v>6</v>
          </cell>
          <cell r="G7">
            <v>4</v>
          </cell>
          <cell r="H7">
            <v>4</v>
          </cell>
          <cell r="I7">
            <v>9</v>
          </cell>
          <cell r="J7">
            <v>3</v>
          </cell>
          <cell r="K7">
            <v>7</v>
          </cell>
          <cell r="L7">
            <v>8</v>
          </cell>
          <cell r="M7">
            <v>6</v>
          </cell>
          <cell r="N7">
            <v>0</v>
          </cell>
        </row>
        <row r="8">
          <cell r="C8">
            <v>5</v>
          </cell>
          <cell r="D8">
            <v>2</v>
          </cell>
          <cell r="E8">
            <v>0</v>
          </cell>
          <cell r="F8">
            <v>4</v>
          </cell>
          <cell r="G8">
            <v>3</v>
          </cell>
          <cell r="H8">
            <v>1</v>
          </cell>
          <cell r="I8">
            <v>5</v>
          </cell>
          <cell r="J8">
            <v>5</v>
          </cell>
          <cell r="K8">
            <v>8</v>
          </cell>
          <cell r="L8">
            <v>8</v>
          </cell>
          <cell r="M8">
            <v>7</v>
          </cell>
          <cell r="N8">
            <v>0</v>
          </cell>
        </row>
        <row r="10">
          <cell r="C10">
            <v>4</v>
          </cell>
          <cell r="D10">
            <v>1</v>
          </cell>
          <cell r="E10">
            <v>1</v>
          </cell>
          <cell r="F10">
            <v>8</v>
          </cell>
          <cell r="G10">
            <v>3</v>
          </cell>
          <cell r="H10">
            <v>5</v>
          </cell>
          <cell r="I10">
            <v>3</v>
          </cell>
          <cell r="J10">
            <v>2</v>
          </cell>
          <cell r="K10">
            <v>7</v>
          </cell>
          <cell r="L10">
            <v>5</v>
          </cell>
          <cell r="M10">
            <v>9</v>
          </cell>
          <cell r="N10">
            <v>0</v>
          </cell>
        </row>
        <row r="11">
          <cell r="C11">
            <v>23</v>
          </cell>
          <cell r="D11">
            <v>30</v>
          </cell>
          <cell r="E11">
            <v>19</v>
          </cell>
          <cell r="F11">
            <v>24</v>
          </cell>
          <cell r="G11">
            <v>28</v>
          </cell>
          <cell r="H11">
            <v>18</v>
          </cell>
          <cell r="I11">
            <v>25</v>
          </cell>
          <cell r="J11">
            <v>4</v>
          </cell>
          <cell r="K11">
            <v>22</v>
          </cell>
          <cell r="L11">
            <v>36</v>
          </cell>
          <cell r="M11">
            <v>26</v>
          </cell>
          <cell r="N11">
            <v>0</v>
          </cell>
        </row>
        <row r="12">
          <cell r="C12">
            <v>16</v>
          </cell>
          <cell r="D12">
            <v>23</v>
          </cell>
          <cell r="E12">
            <v>15</v>
          </cell>
          <cell r="F12">
            <v>14</v>
          </cell>
          <cell r="G12">
            <v>13</v>
          </cell>
          <cell r="H12">
            <v>15</v>
          </cell>
          <cell r="I12">
            <v>14</v>
          </cell>
          <cell r="J12">
            <v>10</v>
          </cell>
          <cell r="K12">
            <v>13</v>
          </cell>
          <cell r="L12">
            <v>27</v>
          </cell>
          <cell r="M12">
            <v>16</v>
          </cell>
          <cell r="N12">
            <v>0</v>
          </cell>
        </row>
        <row r="14">
          <cell r="C14">
            <v>14</v>
          </cell>
          <cell r="D14">
            <v>12</v>
          </cell>
          <cell r="E14">
            <v>16</v>
          </cell>
          <cell r="F14">
            <v>17</v>
          </cell>
          <cell r="G14">
            <v>9</v>
          </cell>
          <cell r="H14">
            <v>15</v>
          </cell>
          <cell r="I14">
            <v>11</v>
          </cell>
          <cell r="J14">
            <v>14</v>
          </cell>
          <cell r="K14">
            <v>6</v>
          </cell>
          <cell r="L14">
            <v>12</v>
          </cell>
          <cell r="M14">
            <v>14</v>
          </cell>
          <cell r="N14">
            <v>0</v>
          </cell>
        </row>
        <row r="15">
          <cell r="C15">
            <v>14</v>
          </cell>
          <cell r="D15">
            <v>18</v>
          </cell>
          <cell r="E15">
            <v>12</v>
          </cell>
          <cell r="F15">
            <v>9</v>
          </cell>
          <cell r="G15">
            <v>10</v>
          </cell>
          <cell r="H15">
            <v>13</v>
          </cell>
          <cell r="I15">
            <v>13</v>
          </cell>
          <cell r="J15">
            <v>10</v>
          </cell>
          <cell r="K15">
            <v>16</v>
          </cell>
          <cell r="L15">
            <v>14</v>
          </cell>
          <cell r="M15">
            <v>7</v>
          </cell>
          <cell r="N15">
            <v>0</v>
          </cell>
        </row>
        <row r="16">
          <cell r="C16">
            <v>14</v>
          </cell>
          <cell r="D16">
            <v>5</v>
          </cell>
          <cell r="E16">
            <v>10</v>
          </cell>
          <cell r="F16">
            <v>7</v>
          </cell>
          <cell r="G16">
            <v>9</v>
          </cell>
          <cell r="H16">
            <v>6</v>
          </cell>
          <cell r="I16">
            <v>9</v>
          </cell>
          <cell r="J16">
            <v>9</v>
          </cell>
          <cell r="K16">
            <v>14</v>
          </cell>
          <cell r="L16">
            <v>14</v>
          </cell>
          <cell r="M16">
            <v>15</v>
          </cell>
          <cell r="N16">
            <v>0</v>
          </cell>
        </row>
        <row r="17">
          <cell r="C17">
            <v>23</v>
          </cell>
          <cell r="D17">
            <v>16</v>
          </cell>
          <cell r="E17">
            <v>16</v>
          </cell>
          <cell r="F17">
            <v>26</v>
          </cell>
          <cell r="G17">
            <v>35</v>
          </cell>
          <cell r="H17">
            <v>17</v>
          </cell>
          <cell r="I17">
            <v>22</v>
          </cell>
          <cell r="J17">
            <v>14</v>
          </cell>
          <cell r="K17">
            <v>16</v>
          </cell>
          <cell r="L17">
            <v>19</v>
          </cell>
          <cell r="M17">
            <v>18</v>
          </cell>
          <cell r="N17">
            <v>0</v>
          </cell>
        </row>
        <row r="18">
          <cell r="C18">
            <v>4</v>
          </cell>
          <cell r="D18">
            <v>5</v>
          </cell>
          <cell r="E18">
            <v>5</v>
          </cell>
          <cell r="F18">
            <v>6</v>
          </cell>
          <cell r="G18">
            <v>5</v>
          </cell>
          <cell r="H18">
            <v>3</v>
          </cell>
          <cell r="I18">
            <v>2</v>
          </cell>
          <cell r="J18">
            <v>5</v>
          </cell>
          <cell r="K18">
            <v>3</v>
          </cell>
          <cell r="L18">
            <v>4</v>
          </cell>
          <cell r="M18">
            <v>3</v>
          </cell>
          <cell r="N18">
            <v>0</v>
          </cell>
        </row>
        <row r="19">
          <cell r="C19">
            <v>7</v>
          </cell>
          <cell r="D19">
            <v>7</v>
          </cell>
          <cell r="E19">
            <v>1</v>
          </cell>
          <cell r="F19">
            <v>4</v>
          </cell>
          <cell r="G19">
            <v>7</v>
          </cell>
          <cell r="H19">
            <v>4</v>
          </cell>
          <cell r="I19">
            <v>6</v>
          </cell>
          <cell r="J19">
            <v>2</v>
          </cell>
          <cell r="K19">
            <v>3</v>
          </cell>
          <cell r="L19">
            <v>3</v>
          </cell>
          <cell r="M19">
            <v>3</v>
          </cell>
          <cell r="N19">
            <v>0</v>
          </cell>
        </row>
        <row r="20">
          <cell r="C20">
            <v>0</v>
          </cell>
          <cell r="D20">
            <v>1</v>
          </cell>
          <cell r="E20">
            <v>0</v>
          </cell>
          <cell r="F20">
            <v>0</v>
          </cell>
          <cell r="G20">
            <v>2</v>
          </cell>
          <cell r="H20">
            <v>1</v>
          </cell>
          <cell r="I20">
            <v>1</v>
          </cell>
          <cell r="J20">
            <v>0</v>
          </cell>
          <cell r="K20">
            <v>1</v>
          </cell>
          <cell r="L20">
            <v>1</v>
          </cell>
          <cell r="M20">
            <v>3</v>
          </cell>
          <cell r="N20">
            <v>0</v>
          </cell>
        </row>
        <row r="21">
          <cell r="C21">
            <v>19</v>
          </cell>
          <cell r="D21">
            <v>21</v>
          </cell>
          <cell r="E21">
            <v>17</v>
          </cell>
          <cell r="F21">
            <v>15</v>
          </cell>
          <cell r="G21">
            <v>20</v>
          </cell>
          <cell r="H21">
            <v>15</v>
          </cell>
          <cell r="I21">
            <v>18</v>
          </cell>
          <cell r="J21">
            <v>5</v>
          </cell>
          <cell r="K21">
            <v>18</v>
          </cell>
          <cell r="L21">
            <v>29</v>
          </cell>
          <cell r="M21">
            <v>18</v>
          </cell>
          <cell r="N21">
            <v>0</v>
          </cell>
        </row>
        <row r="22">
          <cell r="C22">
            <v>13</v>
          </cell>
          <cell r="D22">
            <v>13</v>
          </cell>
          <cell r="E22">
            <v>15</v>
          </cell>
          <cell r="F22">
            <v>7</v>
          </cell>
          <cell r="G22">
            <v>17</v>
          </cell>
          <cell r="H22">
            <v>16</v>
          </cell>
          <cell r="I22">
            <v>15</v>
          </cell>
          <cell r="J22">
            <v>20</v>
          </cell>
          <cell r="K22">
            <v>30</v>
          </cell>
          <cell r="L22">
            <v>17</v>
          </cell>
          <cell r="M22">
            <v>14</v>
          </cell>
          <cell r="N22">
            <v>0</v>
          </cell>
        </row>
        <row r="23">
          <cell r="C23">
            <v>43</v>
          </cell>
          <cell r="D23">
            <v>40</v>
          </cell>
          <cell r="E23">
            <v>38</v>
          </cell>
          <cell r="F23">
            <v>46</v>
          </cell>
          <cell r="G23">
            <v>41</v>
          </cell>
          <cell r="H23">
            <v>40</v>
          </cell>
          <cell r="I23">
            <v>27</v>
          </cell>
          <cell r="J23">
            <v>19</v>
          </cell>
          <cell r="K23">
            <v>42</v>
          </cell>
          <cell r="L23">
            <v>55</v>
          </cell>
          <cell r="M23">
            <v>59</v>
          </cell>
          <cell r="N23">
            <v>0</v>
          </cell>
        </row>
        <row r="24">
          <cell r="C24">
            <v>14</v>
          </cell>
          <cell r="D24">
            <v>21</v>
          </cell>
          <cell r="E24">
            <v>13</v>
          </cell>
          <cell r="F24">
            <v>19</v>
          </cell>
          <cell r="G24">
            <v>21</v>
          </cell>
          <cell r="H24">
            <v>9</v>
          </cell>
          <cell r="I24">
            <v>13</v>
          </cell>
          <cell r="J24">
            <v>24</v>
          </cell>
          <cell r="K24">
            <v>12</v>
          </cell>
          <cell r="L24">
            <v>35</v>
          </cell>
          <cell r="M24">
            <v>18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</v>
          </cell>
          <cell r="L26">
            <v>0</v>
          </cell>
          <cell r="M26">
            <v>1</v>
          </cell>
          <cell r="N26">
            <v>0</v>
          </cell>
        </row>
        <row r="27">
          <cell r="C27">
            <v>3</v>
          </cell>
          <cell r="D27">
            <v>5</v>
          </cell>
          <cell r="E27">
            <v>9</v>
          </cell>
          <cell r="F27">
            <v>9</v>
          </cell>
          <cell r="G27">
            <v>8</v>
          </cell>
          <cell r="H27">
            <v>13</v>
          </cell>
          <cell r="I27">
            <v>7</v>
          </cell>
          <cell r="J27">
            <v>9</v>
          </cell>
          <cell r="K27">
            <v>18</v>
          </cell>
          <cell r="L27">
            <v>10</v>
          </cell>
          <cell r="M27">
            <v>10</v>
          </cell>
          <cell r="N27">
            <v>0</v>
          </cell>
        </row>
        <row r="29">
          <cell r="C29">
            <v>30</v>
          </cell>
          <cell r="D29">
            <v>29</v>
          </cell>
          <cell r="E29">
            <v>30</v>
          </cell>
          <cell r="F29">
            <v>43</v>
          </cell>
          <cell r="G29">
            <v>24</v>
          </cell>
          <cell r="H29">
            <v>34</v>
          </cell>
          <cell r="I29">
            <v>26</v>
          </cell>
          <cell r="J29">
            <v>35</v>
          </cell>
          <cell r="K29">
            <v>23</v>
          </cell>
          <cell r="L29">
            <v>26</v>
          </cell>
          <cell r="M29">
            <v>25</v>
          </cell>
          <cell r="N29">
            <v>0</v>
          </cell>
        </row>
        <row r="30">
          <cell r="C30">
            <v>21</v>
          </cell>
          <cell r="D30">
            <v>14</v>
          </cell>
          <cell r="E30">
            <v>12</v>
          </cell>
          <cell r="F30">
            <v>24</v>
          </cell>
          <cell r="G30">
            <v>16</v>
          </cell>
          <cell r="H30">
            <v>11</v>
          </cell>
          <cell r="I30">
            <v>10</v>
          </cell>
          <cell r="J30">
            <v>13</v>
          </cell>
          <cell r="K30">
            <v>20</v>
          </cell>
          <cell r="L30">
            <v>15</v>
          </cell>
          <cell r="M30">
            <v>20</v>
          </cell>
          <cell r="N30">
            <v>0</v>
          </cell>
        </row>
        <row r="31">
          <cell r="C31">
            <v>11</v>
          </cell>
          <cell r="D31">
            <v>15</v>
          </cell>
          <cell r="E31">
            <v>8</v>
          </cell>
          <cell r="F31">
            <v>6</v>
          </cell>
          <cell r="G31">
            <v>15</v>
          </cell>
          <cell r="H31">
            <v>7</v>
          </cell>
          <cell r="I31">
            <v>3</v>
          </cell>
          <cell r="J31">
            <v>17</v>
          </cell>
          <cell r="K31">
            <v>12</v>
          </cell>
          <cell r="L31">
            <v>5</v>
          </cell>
          <cell r="M31">
            <v>8</v>
          </cell>
          <cell r="N31">
            <v>0</v>
          </cell>
        </row>
        <row r="32">
          <cell r="C32">
            <v>9</v>
          </cell>
          <cell r="D32">
            <v>14</v>
          </cell>
          <cell r="E32">
            <v>8</v>
          </cell>
          <cell r="F32">
            <v>14</v>
          </cell>
          <cell r="G32">
            <v>16</v>
          </cell>
          <cell r="H32">
            <v>5</v>
          </cell>
          <cell r="I32">
            <v>11</v>
          </cell>
          <cell r="J32">
            <v>7</v>
          </cell>
          <cell r="K32">
            <v>25</v>
          </cell>
          <cell r="L32">
            <v>13</v>
          </cell>
          <cell r="M32">
            <v>12</v>
          </cell>
          <cell r="N32">
            <v>0</v>
          </cell>
        </row>
        <row r="33">
          <cell r="C33">
            <v>5</v>
          </cell>
          <cell r="D33">
            <v>4</v>
          </cell>
          <cell r="E33">
            <v>1</v>
          </cell>
          <cell r="F33">
            <v>6</v>
          </cell>
          <cell r="G33">
            <v>2</v>
          </cell>
          <cell r="H33">
            <v>2</v>
          </cell>
          <cell r="I33">
            <v>3</v>
          </cell>
          <cell r="J33">
            <v>5</v>
          </cell>
          <cell r="K33">
            <v>2</v>
          </cell>
          <cell r="L33">
            <v>3</v>
          </cell>
          <cell r="M33">
            <v>4</v>
          </cell>
          <cell r="N33">
            <v>0</v>
          </cell>
        </row>
        <row r="34">
          <cell r="C34">
            <v>2</v>
          </cell>
          <cell r="D34">
            <v>4</v>
          </cell>
          <cell r="E34">
            <v>2</v>
          </cell>
          <cell r="F34">
            <v>2</v>
          </cell>
          <cell r="G34">
            <v>2</v>
          </cell>
          <cell r="H34">
            <v>3</v>
          </cell>
          <cell r="I34">
            <v>6</v>
          </cell>
          <cell r="J34">
            <v>5</v>
          </cell>
          <cell r="K34">
            <v>7</v>
          </cell>
          <cell r="L34">
            <v>7</v>
          </cell>
          <cell r="M34">
            <v>6</v>
          </cell>
          <cell r="N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C36">
            <v>4</v>
          </cell>
          <cell r="D36">
            <v>3</v>
          </cell>
          <cell r="E36">
            <v>3</v>
          </cell>
          <cell r="F36">
            <v>2</v>
          </cell>
          <cell r="G36">
            <v>3</v>
          </cell>
          <cell r="H36">
            <v>4</v>
          </cell>
          <cell r="I36">
            <v>5</v>
          </cell>
          <cell r="J36">
            <v>0</v>
          </cell>
          <cell r="K36">
            <v>2</v>
          </cell>
          <cell r="L36">
            <v>1</v>
          </cell>
          <cell r="M36">
            <v>2</v>
          </cell>
          <cell r="N36">
            <v>0</v>
          </cell>
        </row>
        <row r="37">
          <cell r="C37">
            <v>19</v>
          </cell>
          <cell r="D37">
            <v>19</v>
          </cell>
          <cell r="E37">
            <v>14</v>
          </cell>
          <cell r="F37">
            <v>25</v>
          </cell>
          <cell r="G37">
            <v>22</v>
          </cell>
          <cell r="H37">
            <v>23</v>
          </cell>
          <cell r="I37">
            <v>17</v>
          </cell>
          <cell r="J37">
            <v>7</v>
          </cell>
          <cell r="K37">
            <v>22</v>
          </cell>
          <cell r="L37">
            <v>26</v>
          </cell>
          <cell r="M37">
            <v>26</v>
          </cell>
          <cell r="N37">
            <v>0</v>
          </cell>
        </row>
        <row r="38">
          <cell r="C38">
            <v>5</v>
          </cell>
          <cell r="D38">
            <v>2</v>
          </cell>
          <cell r="E38">
            <v>4</v>
          </cell>
          <cell r="F38">
            <v>8</v>
          </cell>
          <cell r="G38">
            <v>4</v>
          </cell>
          <cell r="H38">
            <v>9</v>
          </cell>
          <cell r="I38">
            <v>7</v>
          </cell>
          <cell r="J38">
            <v>6</v>
          </cell>
          <cell r="K38">
            <v>9</v>
          </cell>
          <cell r="L38">
            <v>11</v>
          </cell>
          <cell r="M38">
            <v>8</v>
          </cell>
          <cell r="N38">
            <v>0</v>
          </cell>
        </row>
        <row r="39">
          <cell r="C39">
            <v>11</v>
          </cell>
          <cell r="D39">
            <v>10</v>
          </cell>
          <cell r="E39">
            <v>13</v>
          </cell>
          <cell r="F39">
            <v>16</v>
          </cell>
          <cell r="G39">
            <v>12</v>
          </cell>
          <cell r="H39">
            <v>14</v>
          </cell>
          <cell r="I39">
            <v>19</v>
          </cell>
          <cell r="J39">
            <v>12</v>
          </cell>
          <cell r="K39">
            <v>29</v>
          </cell>
          <cell r="L39">
            <v>20</v>
          </cell>
          <cell r="M39">
            <v>12</v>
          </cell>
          <cell r="N39">
            <v>0</v>
          </cell>
        </row>
        <row r="40">
          <cell r="C40">
            <v>21</v>
          </cell>
          <cell r="D40">
            <v>23</v>
          </cell>
          <cell r="E40">
            <v>8</v>
          </cell>
          <cell r="F40">
            <v>23</v>
          </cell>
          <cell r="G40">
            <v>16</v>
          </cell>
          <cell r="H40">
            <v>23</v>
          </cell>
          <cell r="I40">
            <v>19</v>
          </cell>
          <cell r="J40">
            <v>15</v>
          </cell>
          <cell r="K40">
            <v>19</v>
          </cell>
          <cell r="L40">
            <v>23</v>
          </cell>
          <cell r="M40">
            <v>17</v>
          </cell>
          <cell r="N40">
            <v>0</v>
          </cell>
        </row>
        <row r="41">
          <cell r="C41">
            <v>7</v>
          </cell>
          <cell r="D41">
            <v>11</v>
          </cell>
          <cell r="E41">
            <v>12</v>
          </cell>
          <cell r="F41">
            <v>19</v>
          </cell>
          <cell r="G41">
            <v>16</v>
          </cell>
          <cell r="H41">
            <v>15</v>
          </cell>
          <cell r="I41">
            <v>14</v>
          </cell>
          <cell r="J41">
            <v>13</v>
          </cell>
          <cell r="K41">
            <v>26</v>
          </cell>
          <cell r="L41">
            <v>33</v>
          </cell>
          <cell r="M41">
            <v>24</v>
          </cell>
          <cell r="N41">
            <v>0</v>
          </cell>
        </row>
      </sheetData>
      <sheetData sheetId="14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2</v>
          </cell>
          <cell r="L4">
            <v>1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1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0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2</v>
          </cell>
          <cell r="D12">
            <v>1</v>
          </cell>
          <cell r="E12">
            <v>0</v>
          </cell>
          <cell r="F12">
            <v>0</v>
          </cell>
          <cell r="G12">
            <v>1</v>
          </cell>
          <cell r="H12">
            <v>0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2</v>
          </cell>
          <cell r="H15">
            <v>3</v>
          </cell>
          <cell r="I15">
            <v>1</v>
          </cell>
          <cell r="J15">
            <v>1</v>
          </cell>
          <cell r="K15">
            <v>2</v>
          </cell>
          <cell r="L15">
            <v>12</v>
          </cell>
          <cell r="M15">
            <v>1</v>
          </cell>
          <cell r="N15">
            <v>0</v>
          </cell>
        </row>
        <row r="16">
          <cell r="C16">
            <v>4</v>
          </cell>
          <cell r="D16">
            <v>1</v>
          </cell>
          <cell r="E16">
            <v>2</v>
          </cell>
          <cell r="F16">
            <v>0</v>
          </cell>
          <cell r="G16">
            <v>1</v>
          </cell>
          <cell r="H16">
            <v>2</v>
          </cell>
          <cell r="I16">
            <v>0</v>
          </cell>
          <cell r="J16">
            <v>0</v>
          </cell>
          <cell r="K16">
            <v>0</v>
          </cell>
          <cell r="L16">
            <v>2</v>
          </cell>
          <cell r="M16">
            <v>7</v>
          </cell>
          <cell r="N16">
            <v>0</v>
          </cell>
        </row>
        <row r="17">
          <cell r="C17">
            <v>1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</v>
          </cell>
          <cell r="I17">
            <v>1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1</v>
          </cell>
          <cell r="D19">
            <v>0</v>
          </cell>
          <cell r="E19">
            <v>0</v>
          </cell>
          <cell r="F19">
            <v>1</v>
          </cell>
          <cell r="G19">
            <v>0</v>
          </cell>
          <cell r="H19">
            <v>2</v>
          </cell>
          <cell r="I19">
            <v>0</v>
          </cell>
          <cell r="J19">
            <v>0</v>
          </cell>
          <cell r="K19">
            <v>0</v>
          </cell>
          <cell r="L19">
            <v>1</v>
          </cell>
          <cell r="M19">
            <v>3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0</v>
          </cell>
          <cell r="L20">
            <v>1</v>
          </cell>
          <cell r="M20">
            <v>0</v>
          </cell>
          <cell r="N20">
            <v>0</v>
          </cell>
        </row>
        <row r="21">
          <cell r="C21">
            <v>7</v>
          </cell>
          <cell r="D21">
            <v>0</v>
          </cell>
          <cell r="E21">
            <v>1</v>
          </cell>
          <cell r="F21">
            <v>0</v>
          </cell>
          <cell r="G21">
            <v>0</v>
          </cell>
          <cell r="H21">
            <v>1</v>
          </cell>
          <cell r="I21">
            <v>0</v>
          </cell>
          <cell r="J21">
            <v>0</v>
          </cell>
          <cell r="K21">
            <v>0</v>
          </cell>
          <cell r="L21">
            <v>2</v>
          </cell>
          <cell r="M21">
            <v>0</v>
          </cell>
          <cell r="N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</v>
          </cell>
          <cell r="L22">
            <v>1</v>
          </cell>
          <cell r="M22">
            <v>0</v>
          </cell>
          <cell r="N22">
            <v>0</v>
          </cell>
        </row>
        <row r="23">
          <cell r="C23">
            <v>3</v>
          </cell>
          <cell r="D23">
            <v>0</v>
          </cell>
          <cell r="E23">
            <v>3</v>
          </cell>
          <cell r="F23">
            <v>1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1</v>
          </cell>
          <cell r="N23">
            <v>0</v>
          </cell>
        </row>
        <row r="24">
          <cell r="C24">
            <v>0</v>
          </cell>
          <cell r="D24">
            <v>0</v>
          </cell>
          <cell r="E24">
            <v>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1</v>
          </cell>
          <cell r="L27">
            <v>1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3</v>
          </cell>
          <cell r="E29">
            <v>2</v>
          </cell>
          <cell r="F29">
            <v>1</v>
          </cell>
          <cell r="G29">
            <v>0</v>
          </cell>
          <cell r="H29">
            <v>1</v>
          </cell>
          <cell r="I29">
            <v>0</v>
          </cell>
          <cell r="J29">
            <v>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</v>
          </cell>
          <cell r="D30">
            <v>0</v>
          </cell>
          <cell r="E30">
            <v>0</v>
          </cell>
          <cell r="F30">
            <v>1</v>
          </cell>
          <cell r="G30">
            <v>0</v>
          </cell>
          <cell r="H30">
            <v>2</v>
          </cell>
          <cell r="I30">
            <v>2</v>
          </cell>
          <cell r="J30">
            <v>0</v>
          </cell>
          <cell r="K30">
            <v>0</v>
          </cell>
          <cell r="L30">
            <v>0</v>
          </cell>
          <cell r="M30">
            <v>3</v>
          </cell>
          <cell r="N30">
            <v>0</v>
          </cell>
        </row>
        <row r="31">
          <cell r="C31">
            <v>0</v>
          </cell>
          <cell r="D31">
            <v>1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2</v>
          </cell>
          <cell r="J31">
            <v>0</v>
          </cell>
          <cell r="K31">
            <v>0</v>
          </cell>
          <cell r="L31">
            <v>1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1</v>
          </cell>
          <cell r="E32">
            <v>0</v>
          </cell>
          <cell r="F32">
            <v>0</v>
          </cell>
          <cell r="G32">
            <v>2</v>
          </cell>
          <cell r="H32">
            <v>0</v>
          </cell>
          <cell r="I32">
            <v>3</v>
          </cell>
          <cell r="J32">
            <v>0</v>
          </cell>
          <cell r="K32">
            <v>2</v>
          </cell>
          <cell r="L32">
            <v>1</v>
          </cell>
          <cell r="M32">
            <v>0</v>
          </cell>
          <cell r="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0</v>
          </cell>
          <cell r="D34">
            <v>0</v>
          </cell>
          <cell r="E34">
            <v>4</v>
          </cell>
          <cell r="F34">
            <v>1</v>
          </cell>
          <cell r="G34">
            <v>0</v>
          </cell>
          <cell r="H34">
            <v>5</v>
          </cell>
          <cell r="I34">
            <v>0</v>
          </cell>
          <cell r="J34">
            <v>0</v>
          </cell>
          <cell r="K34">
            <v>0</v>
          </cell>
          <cell r="L34">
            <v>1</v>
          </cell>
          <cell r="M34">
            <v>1</v>
          </cell>
          <cell r="N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E36">
            <v>1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1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</v>
          </cell>
          <cell r="L37">
            <v>0</v>
          </cell>
          <cell r="M37">
            <v>3</v>
          </cell>
          <cell r="N37">
            <v>0</v>
          </cell>
        </row>
        <row r="38">
          <cell r="C38">
            <v>1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3</v>
          </cell>
          <cell r="M38">
            <v>0</v>
          </cell>
          <cell r="N38">
            <v>0</v>
          </cell>
        </row>
        <row r="39">
          <cell r="C39">
            <v>1</v>
          </cell>
          <cell r="D39">
            <v>1</v>
          </cell>
          <cell r="E39">
            <v>2</v>
          </cell>
          <cell r="F39">
            <v>0</v>
          </cell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3</v>
          </cell>
          <cell r="L39">
            <v>3</v>
          </cell>
          <cell r="M39">
            <v>0</v>
          </cell>
          <cell r="N39">
            <v>0</v>
          </cell>
        </row>
        <row r="40">
          <cell r="C40">
            <v>0</v>
          </cell>
          <cell r="D40">
            <v>1</v>
          </cell>
          <cell r="E40">
            <v>1</v>
          </cell>
          <cell r="F40">
            <v>1</v>
          </cell>
          <cell r="G40">
            <v>1</v>
          </cell>
          <cell r="H40">
            <v>1</v>
          </cell>
          <cell r="I40">
            <v>1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C41">
            <v>1</v>
          </cell>
          <cell r="D41">
            <v>1</v>
          </cell>
          <cell r="E41">
            <v>0</v>
          </cell>
          <cell r="F41">
            <v>2</v>
          </cell>
          <cell r="G41">
            <v>0</v>
          </cell>
          <cell r="H41">
            <v>1</v>
          </cell>
          <cell r="I41">
            <v>3</v>
          </cell>
          <cell r="J41">
            <v>1</v>
          </cell>
          <cell r="K41">
            <v>1</v>
          </cell>
          <cell r="L41">
            <v>2</v>
          </cell>
          <cell r="M41">
            <v>6</v>
          </cell>
          <cell r="N41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1</v>
          </cell>
          <cell r="D6">
            <v>1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1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0</v>
          </cell>
          <cell r="D11">
            <v>1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7</v>
          </cell>
          <cell r="G14">
            <v>1</v>
          </cell>
          <cell r="H14">
            <v>10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0</v>
          </cell>
          <cell r="D22">
            <v>0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</v>
          </cell>
          <cell r="L22">
            <v>0</v>
          </cell>
          <cell r="M22">
            <v>1</v>
          </cell>
          <cell r="N22">
            <v>0</v>
          </cell>
        </row>
        <row r="23">
          <cell r="C23">
            <v>2</v>
          </cell>
          <cell r="D23">
            <v>1</v>
          </cell>
          <cell r="E23">
            <v>0</v>
          </cell>
          <cell r="F23">
            <v>0</v>
          </cell>
          <cell r="G23">
            <v>2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2</v>
          </cell>
          <cell r="G32">
            <v>4</v>
          </cell>
          <cell r="H32">
            <v>0</v>
          </cell>
          <cell r="I32">
            <v>7</v>
          </cell>
          <cell r="J32">
            <v>1</v>
          </cell>
          <cell r="K32">
            <v>4</v>
          </cell>
          <cell r="L32">
            <v>0</v>
          </cell>
          <cell r="M32">
            <v>3</v>
          </cell>
          <cell r="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8</v>
          </cell>
          <cell r="K33">
            <v>4</v>
          </cell>
          <cell r="L33">
            <v>7</v>
          </cell>
          <cell r="M33">
            <v>2</v>
          </cell>
          <cell r="N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C36">
            <v>1</v>
          </cell>
          <cell r="D36">
            <v>4</v>
          </cell>
          <cell r="E36">
            <v>2</v>
          </cell>
          <cell r="F36">
            <v>0</v>
          </cell>
          <cell r="G36">
            <v>0</v>
          </cell>
          <cell r="H36">
            <v>0</v>
          </cell>
          <cell r="I36">
            <v>9</v>
          </cell>
          <cell r="J36">
            <v>0</v>
          </cell>
          <cell r="K36">
            <v>5</v>
          </cell>
          <cell r="L36">
            <v>6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</sheetData>
      <sheetData sheetId="18"/>
      <sheetData sheetId="19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0</v>
          </cell>
          <cell r="D7">
            <v>2</v>
          </cell>
          <cell r="E7">
            <v>3</v>
          </cell>
          <cell r="F7">
            <v>2</v>
          </cell>
          <cell r="G7">
            <v>4</v>
          </cell>
          <cell r="H7">
            <v>4</v>
          </cell>
          <cell r="I7">
            <v>4</v>
          </cell>
          <cell r="J7">
            <v>4</v>
          </cell>
          <cell r="K7">
            <v>2</v>
          </cell>
          <cell r="L7">
            <v>3</v>
          </cell>
          <cell r="M7">
            <v>1</v>
          </cell>
          <cell r="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1</v>
          </cell>
          <cell r="N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1</v>
          </cell>
          <cell r="D12">
            <v>1</v>
          </cell>
          <cell r="E12">
            <v>0</v>
          </cell>
          <cell r="F12">
            <v>1</v>
          </cell>
          <cell r="G12">
            <v>2</v>
          </cell>
          <cell r="H12">
            <v>1</v>
          </cell>
          <cell r="I12">
            <v>1</v>
          </cell>
          <cell r="J12">
            <v>1</v>
          </cell>
          <cell r="K12">
            <v>0</v>
          </cell>
          <cell r="L12">
            <v>1</v>
          </cell>
          <cell r="M12">
            <v>1</v>
          </cell>
          <cell r="N12">
            <v>0</v>
          </cell>
        </row>
        <row r="14">
          <cell r="C14">
            <v>3</v>
          </cell>
          <cell r="D14">
            <v>0</v>
          </cell>
          <cell r="E14">
            <v>0</v>
          </cell>
          <cell r="F14">
            <v>2</v>
          </cell>
          <cell r="G14">
            <v>7</v>
          </cell>
          <cell r="H14">
            <v>1</v>
          </cell>
          <cell r="I14">
            <v>1</v>
          </cell>
          <cell r="J14">
            <v>0</v>
          </cell>
          <cell r="K14">
            <v>0</v>
          </cell>
          <cell r="L14">
            <v>1</v>
          </cell>
          <cell r="M14">
            <v>0</v>
          </cell>
          <cell r="N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3</v>
          </cell>
          <cell r="J15">
            <v>0</v>
          </cell>
          <cell r="K15">
            <v>1</v>
          </cell>
          <cell r="L15">
            <v>0</v>
          </cell>
          <cell r="M15">
            <v>2</v>
          </cell>
          <cell r="N15">
            <v>0</v>
          </cell>
        </row>
        <row r="16">
          <cell r="C16">
            <v>0</v>
          </cell>
          <cell r="D16">
            <v>16</v>
          </cell>
          <cell r="E16">
            <v>28</v>
          </cell>
          <cell r="F16">
            <v>20</v>
          </cell>
          <cell r="G16">
            <v>35</v>
          </cell>
          <cell r="H16">
            <v>40</v>
          </cell>
          <cell r="I16">
            <v>47</v>
          </cell>
          <cell r="J16">
            <v>36</v>
          </cell>
          <cell r="K16">
            <v>31</v>
          </cell>
          <cell r="L16">
            <v>43</v>
          </cell>
          <cell r="M16">
            <v>34</v>
          </cell>
          <cell r="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</v>
          </cell>
          <cell r="I17">
            <v>0</v>
          </cell>
          <cell r="J17">
            <v>0</v>
          </cell>
          <cell r="K17">
            <v>0</v>
          </cell>
          <cell r="L17">
            <v>1</v>
          </cell>
          <cell r="M17">
            <v>1</v>
          </cell>
          <cell r="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0</v>
          </cell>
          <cell r="D19">
            <v>1</v>
          </cell>
          <cell r="E19">
            <v>0</v>
          </cell>
          <cell r="F19">
            <v>2</v>
          </cell>
          <cell r="G19">
            <v>0</v>
          </cell>
          <cell r="H19">
            <v>0</v>
          </cell>
          <cell r="I19">
            <v>0</v>
          </cell>
          <cell r="J19">
            <v>3</v>
          </cell>
          <cell r="K19">
            <v>0</v>
          </cell>
          <cell r="L19">
            <v>0</v>
          </cell>
          <cell r="M19">
            <v>2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0</v>
          </cell>
          <cell r="D21">
            <v>2</v>
          </cell>
          <cell r="E21">
            <v>2</v>
          </cell>
          <cell r="F21">
            <v>0</v>
          </cell>
          <cell r="G21">
            <v>5</v>
          </cell>
          <cell r="H21">
            <v>1</v>
          </cell>
          <cell r="I21">
            <v>2</v>
          </cell>
          <cell r="J21">
            <v>0</v>
          </cell>
          <cell r="K21">
            <v>1</v>
          </cell>
          <cell r="L21">
            <v>5</v>
          </cell>
          <cell r="M21">
            <v>3</v>
          </cell>
          <cell r="N21">
            <v>0</v>
          </cell>
        </row>
        <row r="22">
          <cell r="C22">
            <v>0</v>
          </cell>
          <cell r="D22">
            <v>2</v>
          </cell>
          <cell r="E22">
            <v>1</v>
          </cell>
          <cell r="F22">
            <v>2</v>
          </cell>
          <cell r="G22">
            <v>1</v>
          </cell>
          <cell r="H22">
            <v>1</v>
          </cell>
          <cell r="I22">
            <v>1</v>
          </cell>
          <cell r="J22">
            <v>0</v>
          </cell>
          <cell r="K22">
            <v>2</v>
          </cell>
          <cell r="L22">
            <v>0</v>
          </cell>
          <cell r="M22">
            <v>4</v>
          </cell>
          <cell r="N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6</v>
          </cell>
          <cell r="G23">
            <v>3</v>
          </cell>
          <cell r="H23">
            <v>5</v>
          </cell>
          <cell r="I23">
            <v>4</v>
          </cell>
          <cell r="J23">
            <v>2</v>
          </cell>
          <cell r="K23">
            <v>0</v>
          </cell>
          <cell r="L23">
            <v>14</v>
          </cell>
          <cell r="M23">
            <v>4</v>
          </cell>
          <cell r="N23">
            <v>0</v>
          </cell>
        </row>
        <row r="24">
          <cell r="C24">
            <v>0</v>
          </cell>
          <cell r="D24">
            <v>1</v>
          </cell>
          <cell r="E24">
            <v>0</v>
          </cell>
          <cell r="F24">
            <v>1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1</v>
          </cell>
          <cell r="H27">
            <v>0</v>
          </cell>
          <cell r="I27">
            <v>2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</v>
          </cell>
          <cell r="D30">
            <v>4</v>
          </cell>
          <cell r="E30">
            <v>1</v>
          </cell>
          <cell r="F30">
            <v>3</v>
          </cell>
          <cell r="G30">
            <v>3</v>
          </cell>
          <cell r="H30">
            <v>0</v>
          </cell>
          <cell r="I30">
            <v>0</v>
          </cell>
          <cell r="J30">
            <v>1</v>
          </cell>
          <cell r="K30">
            <v>3</v>
          </cell>
          <cell r="L30">
            <v>1</v>
          </cell>
          <cell r="M30">
            <v>0</v>
          </cell>
          <cell r="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1</v>
          </cell>
          <cell r="L31">
            <v>1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</v>
          </cell>
          <cell r="L32">
            <v>7</v>
          </cell>
          <cell r="M32">
            <v>2</v>
          </cell>
          <cell r="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1</v>
          </cell>
          <cell r="G34">
            <v>0</v>
          </cell>
          <cell r="H34">
            <v>1</v>
          </cell>
          <cell r="I34">
            <v>0</v>
          </cell>
          <cell r="J34">
            <v>1</v>
          </cell>
          <cell r="K34">
            <v>1</v>
          </cell>
          <cell r="L34">
            <v>2</v>
          </cell>
          <cell r="M34">
            <v>1</v>
          </cell>
          <cell r="N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1</v>
          </cell>
          <cell r="J36">
            <v>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3</v>
          </cell>
          <cell r="G39">
            <v>4</v>
          </cell>
          <cell r="H39">
            <v>2</v>
          </cell>
          <cell r="I39">
            <v>0</v>
          </cell>
          <cell r="J39">
            <v>4</v>
          </cell>
          <cell r="K39">
            <v>6</v>
          </cell>
          <cell r="L39">
            <v>4</v>
          </cell>
          <cell r="M39">
            <v>1</v>
          </cell>
          <cell r="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4</v>
          </cell>
          <cell r="G40">
            <v>2</v>
          </cell>
          <cell r="H40">
            <v>0</v>
          </cell>
          <cell r="I40">
            <v>0</v>
          </cell>
          <cell r="J40">
            <v>2</v>
          </cell>
          <cell r="K40">
            <v>2</v>
          </cell>
          <cell r="L40">
            <v>5</v>
          </cell>
          <cell r="M40">
            <v>3</v>
          </cell>
          <cell r="N40">
            <v>0</v>
          </cell>
        </row>
        <row r="41">
          <cell r="C41">
            <v>2</v>
          </cell>
          <cell r="D41">
            <v>0</v>
          </cell>
          <cell r="E41">
            <v>0</v>
          </cell>
          <cell r="F41">
            <v>4</v>
          </cell>
          <cell r="G41">
            <v>8</v>
          </cell>
          <cell r="H41">
            <v>6</v>
          </cell>
          <cell r="I41">
            <v>5</v>
          </cell>
          <cell r="J41">
            <v>2</v>
          </cell>
          <cell r="K41">
            <v>3</v>
          </cell>
          <cell r="L41">
            <v>5</v>
          </cell>
          <cell r="M41">
            <v>3</v>
          </cell>
          <cell r="N41">
            <v>0</v>
          </cell>
        </row>
      </sheetData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</sheetNames>
    <sheetDataSet>
      <sheetData sheetId="0" refreshError="1"/>
      <sheetData sheetId="1">
        <row r="32">
          <cell r="G32">
            <v>17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topLeftCell="A10" zoomScale="90" zoomScaleNormal="90" workbookViewId="0">
      <pane xSplit="1" topLeftCell="B1" activePane="topRight" state="frozen"/>
      <selection activeCell="A5" sqref="A5"/>
      <selection pane="topRight" activeCell="D6" sqref="D6"/>
    </sheetView>
  </sheetViews>
  <sheetFormatPr defaultRowHeight="13.5"/>
  <cols>
    <col min="1" max="1" width="21.765625" bestFit="1" customWidth="1"/>
    <col min="2" max="2" width="15.61328125" bestFit="1" customWidth="1"/>
    <col min="3" max="3" width="11.765625" bestFit="1" customWidth="1"/>
    <col min="4" max="4" width="14.61328125" customWidth="1"/>
    <col min="5" max="5" width="12.61328125" customWidth="1"/>
    <col min="6" max="6" width="8" bestFit="1" customWidth="1"/>
    <col min="7" max="7" width="12.61328125" customWidth="1"/>
    <col min="8" max="8" width="12.61328125" hidden="1" customWidth="1"/>
    <col min="9" max="9" width="12.23046875" hidden="1" customWidth="1"/>
    <col min="10" max="10" width="11.15234375" customWidth="1"/>
    <col min="11" max="11" width="9.61328125" style="19" hidden="1" customWidth="1"/>
    <col min="12" max="12" width="13.765625" customWidth="1"/>
    <col min="13" max="13" width="21.61328125" customWidth="1"/>
    <col min="14" max="14" width="21.4609375" bestFit="1" customWidth="1"/>
    <col min="15" max="15" width="21.4609375" customWidth="1"/>
  </cols>
  <sheetData>
    <row r="1" spans="1:15" ht="25.5" thickTop="1">
      <c r="A1" s="145" t="s">
        <v>0</v>
      </c>
      <c r="B1" s="146"/>
      <c r="C1" s="146"/>
      <c r="D1" s="146"/>
      <c r="E1" s="1"/>
      <c r="F1" s="1"/>
      <c r="G1" s="1"/>
      <c r="H1" s="1"/>
      <c r="I1" s="1"/>
      <c r="J1" s="1"/>
      <c r="K1" s="1"/>
      <c r="L1" s="1"/>
      <c r="M1" s="1"/>
      <c r="N1" s="1"/>
      <c r="O1" s="105"/>
    </row>
    <row r="2" spans="1:15" ht="25">
      <c r="A2" s="147" t="s">
        <v>47</v>
      </c>
      <c r="B2" s="148"/>
      <c r="C2" s="148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59"/>
    </row>
    <row r="3" spans="1:15" ht="25">
      <c r="A3" s="21"/>
      <c r="B3" s="22"/>
      <c r="C3" s="2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59"/>
    </row>
    <row r="4" spans="1:15" s="5" customFormat="1" ht="18.75" customHeight="1">
      <c r="A4" s="4"/>
      <c r="B4" s="31" t="s">
        <v>45</v>
      </c>
      <c r="C4" s="149" t="s">
        <v>41</v>
      </c>
      <c r="D4" s="149"/>
      <c r="E4" s="150" t="s">
        <v>1</v>
      </c>
      <c r="F4" s="150"/>
      <c r="G4" s="150"/>
      <c r="H4" s="151" t="s">
        <v>2</v>
      </c>
      <c r="I4" s="151"/>
      <c r="J4" s="142" t="s">
        <v>3</v>
      </c>
      <c r="K4" s="142"/>
      <c r="L4" s="142"/>
      <c r="M4" s="143" t="s">
        <v>40</v>
      </c>
      <c r="N4" s="143"/>
      <c r="O4" s="144"/>
    </row>
    <row r="5" spans="1:15" s="29" customFormat="1" ht="60" customHeight="1" thickBot="1">
      <c r="A5" s="102" t="s">
        <v>4</v>
      </c>
      <c r="B5" s="103"/>
      <c r="C5" s="25" t="s">
        <v>42</v>
      </c>
      <c r="D5" s="25" t="s">
        <v>5</v>
      </c>
      <c r="E5" s="26" t="s">
        <v>6</v>
      </c>
      <c r="F5" s="26" t="s">
        <v>7</v>
      </c>
      <c r="G5" s="26" t="s">
        <v>8</v>
      </c>
      <c r="H5" s="27" t="s">
        <v>6</v>
      </c>
      <c r="I5" s="27" t="s">
        <v>8</v>
      </c>
      <c r="J5" s="23" t="s">
        <v>43</v>
      </c>
      <c r="K5" s="23" t="s">
        <v>44</v>
      </c>
      <c r="L5" s="23" t="s">
        <v>7</v>
      </c>
      <c r="M5" s="28" t="s">
        <v>39</v>
      </c>
      <c r="N5" s="28" t="s">
        <v>9</v>
      </c>
      <c r="O5" s="104" t="s">
        <v>60</v>
      </c>
    </row>
    <row r="6" spans="1:15" s="5" customFormat="1" ht="15.5">
      <c r="A6" s="101" t="s">
        <v>10</v>
      </c>
      <c r="B6" s="138">
        <v>3.6</v>
      </c>
      <c r="C6" s="42">
        <f>'[1]Total Applications'!$C$4+'[1]Total Applications'!$C$5</f>
        <v>32</v>
      </c>
      <c r="D6" s="42">
        <f>'[1]Total Applications'!$C$4+'[1]Total Applications'!$C$5</f>
        <v>32</v>
      </c>
      <c r="E6" s="43">
        <f>MAX('[1]Waiting Times 1st Cons'!$C4:$C5)</f>
        <v>6</v>
      </c>
      <c r="F6" s="43">
        <f>'[1]Number Waiting Priority Apps'!$C$4+'[1]Number Waiting Priority Apps'!$C$5</f>
        <v>0</v>
      </c>
      <c r="G6" s="43">
        <f>'[1]Numbers Waiting 1st Cons'!$C$4+'[1]Numbers Waiting 1st Cons'!$C$5</f>
        <v>12</v>
      </c>
      <c r="H6" s="44">
        <f>MAX('[1]Waiting Times 2nd Cons'!$C4:$C5)</f>
        <v>0</v>
      </c>
      <c r="I6" s="44">
        <f>SUM('[1]Numbers Waiting 2nd Cons'!$C4:$C5)</f>
        <v>0</v>
      </c>
      <c r="J6" s="45">
        <f>'[1]Number of 1st Cons Apps Held'!$C$4+'[1]Number of 1st Cons Apps Held'!$C$5</f>
        <v>11</v>
      </c>
      <c r="K6" s="46">
        <f>'[1]Numbers Waiting 2nd Cons'!$C$4+'[1]Numbers Waiting 2nd Cons'!$C$5</f>
        <v>0</v>
      </c>
      <c r="L6" s="45">
        <f>'[1]Number of Priority Apps Held'!$C$4+'[1]Number of Priority Apps Held'!$C$5</f>
        <v>1</v>
      </c>
      <c r="M6" s="47">
        <f>'[1]District Court Family'!$C$4+'[1]District Court Family'!$C$5+'[1]District Court Family Appeals'!$C$4+'[1]District Court Family Appeals'!$C$5</f>
        <v>14</v>
      </c>
      <c r="N6" s="47">
        <f>'[1]CC Jud Sep &amp; Div'!$C$4+'[1]CC Jud Sep &amp; Div'!$C$5</f>
        <v>0</v>
      </c>
      <c r="O6" s="47">
        <f>[1]ADMCA!$C$4+[1]ADMCA!$C$5</f>
        <v>0</v>
      </c>
    </row>
    <row r="7" spans="1:15" s="5" customFormat="1" ht="15.5">
      <c r="A7" s="12" t="s">
        <v>11</v>
      </c>
      <c r="B7" s="139">
        <v>2</v>
      </c>
      <c r="C7" s="13">
        <f>'[1]Total Applications'!$C$6</f>
        <v>1</v>
      </c>
      <c r="D7" s="13">
        <f>'[1]Total Applications'!$C$6</f>
        <v>1</v>
      </c>
      <c r="E7" s="14">
        <f>'[1]Waiting Times 1st Cons'!$C$6</f>
        <v>43</v>
      </c>
      <c r="F7" s="14">
        <f>'[1]Number Waiting Priority Apps'!$C$6</f>
        <v>1</v>
      </c>
      <c r="G7" s="14">
        <f>'[1]Numbers Waiting 1st Cons'!$C$6</f>
        <v>55</v>
      </c>
      <c r="H7" s="48">
        <f>'[1]Waiting Times 2nd Cons'!$C6</f>
        <v>0</v>
      </c>
      <c r="I7" s="48">
        <f>'[1]Numbers Waiting 2nd Cons'!$C6</f>
        <v>0</v>
      </c>
      <c r="J7" s="49">
        <f>'[1]Number of 1st Cons Apps Held'!$C$6</f>
        <v>5</v>
      </c>
      <c r="K7" s="50">
        <f>'[1]Numbers Waiting 2nd Cons'!$C$6</f>
        <v>0</v>
      </c>
      <c r="L7" s="49">
        <f>'[1]Number of Priority Apps Held'!$C$6</f>
        <v>0</v>
      </c>
      <c r="M7" s="17">
        <f>'[1]District Court Family'!$C$6+'[1]District Court Family Appeals'!$C$6</f>
        <v>2</v>
      </c>
      <c r="N7" s="17">
        <f>'[1]CC Jud Sep &amp; Div'!$C$6</f>
        <v>1</v>
      </c>
      <c r="O7" s="94">
        <f>[1]ADMCA!$C$6</f>
        <v>0</v>
      </c>
    </row>
    <row r="8" spans="1:15" s="5" customFormat="1" ht="15.5">
      <c r="A8" s="12" t="s">
        <v>12</v>
      </c>
      <c r="B8" s="139">
        <v>3.5</v>
      </c>
      <c r="C8" s="13">
        <f>'[1]Total Applications'!$C$7</f>
        <v>16</v>
      </c>
      <c r="D8" s="13">
        <f>'[1]Total Applications'!$C$7</f>
        <v>16</v>
      </c>
      <c r="E8" s="14">
        <f>'[1]Waiting Times 1st Cons'!$C$7</f>
        <v>21</v>
      </c>
      <c r="F8" s="14">
        <f>'[1]Number Waiting Priority Apps'!$C$7</f>
        <v>2</v>
      </c>
      <c r="G8" s="14">
        <f>'[1]Numbers Waiting 1st Cons'!$C$7</f>
        <v>64</v>
      </c>
      <c r="H8" s="48">
        <f>'[1]Waiting Times 2nd Cons'!$C7</f>
        <v>0</v>
      </c>
      <c r="I8" s="48">
        <f>'[1]Numbers Waiting 2nd Cons'!$C7</f>
        <v>0</v>
      </c>
      <c r="J8" s="49">
        <f>'[1]Number of 1st Cons Apps Held'!$C$7</f>
        <v>20</v>
      </c>
      <c r="K8" s="50">
        <f>'[1]Numbers Waiting 2nd Cons'!$C$7</f>
        <v>0</v>
      </c>
      <c r="L8" s="49">
        <f>'[1]Number of Priority Apps Held'!$C$7</f>
        <v>6</v>
      </c>
      <c r="M8" s="17">
        <f>'[1]District Court Family'!$C$7+'[1]District Court Family Appeals'!$C$7</f>
        <v>9</v>
      </c>
      <c r="N8" s="17">
        <f>'[1]CC Jud Sep &amp; Div'!$C$7</f>
        <v>0</v>
      </c>
      <c r="O8" s="94">
        <f>[1]ADMCA!$C$7</f>
        <v>0</v>
      </c>
    </row>
    <row r="9" spans="1:15" s="5" customFormat="1" ht="15.5">
      <c r="A9" s="12" t="s">
        <v>13</v>
      </c>
      <c r="B9" s="139">
        <v>1.8</v>
      </c>
      <c r="C9" s="13">
        <f>'[1]Total Applications'!$C$8</f>
        <v>29</v>
      </c>
      <c r="D9" s="13">
        <f>'[1]Total Applications'!$C$8</f>
        <v>29</v>
      </c>
      <c r="E9" s="14">
        <f>'[1]Waiting Times 1st Cons'!$C$8</f>
        <v>11</v>
      </c>
      <c r="F9" s="14">
        <f>'[1]Number Waiting Priority Apps'!$C$8</f>
        <v>3</v>
      </c>
      <c r="G9" s="14">
        <f>'[1]Numbers Waiting 1st Cons'!$C$8</f>
        <v>25</v>
      </c>
      <c r="H9" s="48">
        <f>'[1]Waiting Times 2nd Cons'!$C8</f>
        <v>0</v>
      </c>
      <c r="I9" s="48">
        <f>'[1]Numbers Waiting 2nd Cons'!$C8</f>
        <v>0</v>
      </c>
      <c r="J9" s="49">
        <f>'[1]Number of 1st Cons Apps Held'!$C$8</f>
        <v>12</v>
      </c>
      <c r="K9" s="50">
        <f>'[1]Numbers Waiting 2nd Cons'!$C$8</f>
        <v>0</v>
      </c>
      <c r="L9" s="49">
        <f>'[1]Number of Priority Apps Held'!$C$8</f>
        <v>2</v>
      </c>
      <c r="M9" s="17">
        <f>'[1]District Court Family'!$C$8+'[1]District Court Family Appeals'!$C$8</f>
        <v>5</v>
      </c>
      <c r="N9" s="17">
        <f>'[1]CC Jud Sep &amp; Div'!$C$8</f>
        <v>0</v>
      </c>
      <c r="O9" s="94">
        <f>[1]ADMCA!$C$8</f>
        <v>0</v>
      </c>
    </row>
    <row r="10" spans="1:15" s="5" customFormat="1" ht="15.5">
      <c r="A10" s="12" t="s">
        <v>14</v>
      </c>
      <c r="B10" s="139">
        <v>2</v>
      </c>
      <c r="C10" s="13">
        <f>'[1]Total Applications'!$C$10</f>
        <v>17</v>
      </c>
      <c r="D10" s="13">
        <f>'[1]Total Applications'!$C$10</f>
        <v>17</v>
      </c>
      <c r="E10" s="14">
        <f>'[1]Waiting Times 1st Cons'!$C$10</f>
        <v>25</v>
      </c>
      <c r="F10" s="14">
        <f>'[1]Number Waiting Priority Apps'!$C$10</f>
        <v>0</v>
      </c>
      <c r="G10" s="14">
        <f>'[1]Numbers Waiting 1st Cons'!$C$10</f>
        <v>51</v>
      </c>
      <c r="H10" s="48">
        <f>'[1]Waiting Times 2nd Cons'!$C10</f>
        <v>0</v>
      </c>
      <c r="I10" s="48">
        <f>'[1]Numbers Waiting 2nd Cons'!$C10</f>
        <v>0</v>
      </c>
      <c r="J10" s="49">
        <f>'[1]Number of 1st Cons Apps Held'!$C$10</f>
        <v>6</v>
      </c>
      <c r="K10" s="50">
        <f>'[1]Numbers Waiting 2nd Cons'!$C$10</f>
        <v>0</v>
      </c>
      <c r="L10" s="49">
        <f>'[1]Number of Priority Apps Held'!$C$10</f>
        <v>0</v>
      </c>
      <c r="M10" s="17">
        <f>'[1]District Court Family'!$C$10+'[1]District Court Family Appeals'!$C$10</f>
        <v>4</v>
      </c>
      <c r="N10" s="17">
        <f>'[1]CC Jud Sep &amp; Div'!$C$10</f>
        <v>0</v>
      </c>
      <c r="O10" s="95">
        <f>[1]ADMCA!$C$10</f>
        <v>0</v>
      </c>
    </row>
    <row r="11" spans="1:15" s="5" customFormat="1" ht="15.5">
      <c r="A11" s="12" t="s">
        <v>15</v>
      </c>
      <c r="B11" s="139">
        <v>8.6</v>
      </c>
      <c r="C11" s="13">
        <f>'[1]Total Applications'!$C$11</f>
        <v>126</v>
      </c>
      <c r="D11" s="13">
        <f>'[1]Total Applications'!$C$11</f>
        <v>126</v>
      </c>
      <c r="E11" s="14">
        <f>'[1]Waiting Times 1st Cons'!$C$11</f>
        <v>21</v>
      </c>
      <c r="F11" s="14">
        <f>'[1]Number Waiting Priority Apps'!$C$11</f>
        <v>0</v>
      </c>
      <c r="G11" s="14">
        <f>'[1]Numbers Waiting 1st Cons'!$C$11</f>
        <v>85</v>
      </c>
      <c r="H11" s="48">
        <f>'[1]Waiting Times 2nd Cons'!$C11</f>
        <v>0</v>
      </c>
      <c r="I11" s="48">
        <f>'[1]Numbers Waiting 2nd Cons'!$C11</f>
        <v>0</v>
      </c>
      <c r="J11" s="49">
        <f>'[1]Number of 1st Cons Apps Held'!$C$11</f>
        <v>74</v>
      </c>
      <c r="K11" s="50">
        <f>'[1]Numbers Waiting 2nd Cons'!$C$11</f>
        <v>0</v>
      </c>
      <c r="L11" s="49">
        <f>'[1]Number of Priority Apps Held'!$C$11</f>
        <v>64</v>
      </c>
      <c r="M11" s="17">
        <f>'[1]District Court Family'!$C$11+'[1]District Court Family Appeals'!$C$11</f>
        <v>24</v>
      </c>
      <c r="N11" s="17">
        <f>'[1]CC Jud Sep &amp; Div'!$C$11</f>
        <v>0</v>
      </c>
      <c r="O11" s="95">
        <f>[1]ADMCA!$C$11</f>
        <v>0</v>
      </c>
    </row>
    <row r="12" spans="1:15" s="5" customFormat="1" ht="15.5">
      <c r="A12" s="12" t="s">
        <v>16</v>
      </c>
      <c r="B12" s="139">
        <v>8.3000000000000007</v>
      </c>
      <c r="C12" s="13">
        <f>'[1]Total Applications'!$C$12</f>
        <v>53</v>
      </c>
      <c r="D12" s="13">
        <f>'[1]Total Applications'!$C$12</f>
        <v>53</v>
      </c>
      <c r="E12" s="14">
        <f>'[1]Waiting Times 1st Cons'!$C$12</f>
        <v>11</v>
      </c>
      <c r="F12" s="14">
        <f>'[1]Number Waiting Priority Apps'!$C$12</f>
        <v>6</v>
      </c>
      <c r="G12" s="14">
        <f>'[1]Numbers Waiting 1st Cons'!$C$12</f>
        <v>35</v>
      </c>
      <c r="H12" s="48">
        <f>'[1]Waiting Times 2nd Cons'!$C12</f>
        <v>0</v>
      </c>
      <c r="I12" s="48">
        <f>'[1]Numbers Waiting 2nd Cons'!$C12</f>
        <v>0</v>
      </c>
      <c r="J12" s="49">
        <f>'[1]Number of 1st Cons Apps Held'!$C$12</f>
        <v>24</v>
      </c>
      <c r="K12" s="50">
        <f>'[1]Numbers Waiting 2nd Cons'!$C$12</f>
        <v>0</v>
      </c>
      <c r="L12" s="49">
        <f>'[1]Number of Priority Apps Held'!$C$12</f>
        <v>12</v>
      </c>
      <c r="M12" s="17">
        <f>'[1]District Court Family'!$C$12+'[1]District Court Family Appeals'!$C$12</f>
        <v>18</v>
      </c>
      <c r="N12" s="17">
        <f>'[1]CC Jud Sep &amp; Div'!$C$12</f>
        <v>0</v>
      </c>
      <c r="O12" s="95">
        <f>[1]ADMCA!$C$12</f>
        <v>1</v>
      </c>
    </row>
    <row r="13" spans="1:15" s="5" customFormat="1" ht="15.5">
      <c r="A13" s="12" t="s">
        <v>17</v>
      </c>
      <c r="B13" s="139">
        <v>1</v>
      </c>
      <c r="C13" s="13">
        <f>'[1]Total Applications'!$C$14</f>
        <v>16</v>
      </c>
      <c r="D13" s="13">
        <f>'[1]Total Applications'!$C$14</f>
        <v>16</v>
      </c>
      <c r="E13" s="14">
        <f>'[1]Waiting Times 1st Cons'!$C$14</f>
        <v>35</v>
      </c>
      <c r="F13" s="14">
        <f>'[1]Number Waiting Priority Apps'!$C$14</f>
        <v>3</v>
      </c>
      <c r="G13" s="14">
        <f>'[1]Numbers Waiting 1st Cons'!$C$14</f>
        <v>40</v>
      </c>
      <c r="H13" s="48">
        <f>'[1]Waiting Times 2nd Cons'!$C14</f>
        <v>0</v>
      </c>
      <c r="I13" s="48">
        <f>'[1]Numbers Waiting 2nd Cons'!$C14</f>
        <v>0</v>
      </c>
      <c r="J13" s="49">
        <f>'[1]Number of 1st Cons Apps Held'!$C$14</f>
        <v>2</v>
      </c>
      <c r="K13" s="50">
        <f>'[1]Numbers Waiting 2nd Cons'!$C$14</f>
        <v>0</v>
      </c>
      <c r="L13" s="49">
        <f>'[1]Number of Priority Apps Held'!$C$14</f>
        <v>0</v>
      </c>
      <c r="M13" s="17">
        <f>'[1]District Court Family'!$C$14+'[1]District Court Family Appeals'!$C$14</f>
        <v>14</v>
      </c>
      <c r="N13" s="17">
        <f>'[1]CC Jud Sep &amp; Div'!$C$14</f>
        <v>0</v>
      </c>
      <c r="O13" s="95">
        <f>[1]ADMCA!$C$14</f>
        <v>3</v>
      </c>
    </row>
    <row r="14" spans="1:15" s="5" customFormat="1" ht="15.5">
      <c r="A14" s="12" t="s">
        <v>18</v>
      </c>
      <c r="B14" s="139">
        <v>4</v>
      </c>
      <c r="C14" s="13">
        <f>'[1]Total Applications'!$C$15</f>
        <v>28</v>
      </c>
      <c r="D14" s="13">
        <f>'[1]Total Applications'!$C$15</f>
        <v>28</v>
      </c>
      <c r="E14" s="14">
        <f>'[1]Waiting Times 1st Cons'!$C$15</f>
        <v>11</v>
      </c>
      <c r="F14" s="14">
        <f>'[1]Number Waiting Priority Apps'!$C$15</f>
        <v>4</v>
      </c>
      <c r="G14" s="14">
        <f>'[1]Numbers Waiting 1st Cons'!$C$15</f>
        <v>24</v>
      </c>
      <c r="H14" s="48">
        <f>'[1]Waiting Times 2nd Cons'!$C15</f>
        <v>0</v>
      </c>
      <c r="I14" s="48">
        <f>'[1]Numbers Waiting 2nd Cons'!$C15</f>
        <v>0</v>
      </c>
      <c r="J14" s="49">
        <f>'[1]Number of 1st Cons Apps Held'!$C$15</f>
        <v>13</v>
      </c>
      <c r="K14" s="50">
        <f>'[1]Numbers Waiting 2nd Cons'!$C$15</f>
        <v>0</v>
      </c>
      <c r="L14" s="49">
        <f>'[1]Number of Priority Apps Held'!$C$15</f>
        <v>2</v>
      </c>
      <c r="M14" s="17">
        <f>'[1]District Court Family'!$C$15+'[1]District Court Family Appeals'!$C$15</f>
        <v>14</v>
      </c>
      <c r="N14" s="17">
        <f>'[1]CC Jud Sep &amp; Div'!$C$15</f>
        <v>0</v>
      </c>
      <c r="O14" s="95">
        <f>[1]ADMCA!$C$15</f>
        <v>0</v>
      </c>
    </row>
    <row r="15" spans="1:15" s="5" customFormat="1" ht="15.5">
      <c r="A15" s="12" t="s">
        <v>59</v>
      </c>
      <c r="B15" s="139">
        <v>5</v>
      </c>
      <c r="C15" s="13">
        <f>'[1]Total Applications'!$C$16</f>
        <v>59</v>
      </c>
      <c r="D15" s="13">
        <f>'[1]Total Applications'!$C$16</f>
        <v>59</v>
      </c>
      <c r="E15" s="14">
        <f>'[1]Waiting Times 1st Cons'!$C$16</f>
        <v>22</v>
      </c>
      <c r="F15" s="14">
        <f>'[1]Number Waiting Priority Apps'!$C$16</f>
        <v>29</v>
      </c>
      <c r="G15" s="14">
        <f>'[1]Numbers Waiting 1st Cons'!$C$16</f>
        <v>44</v>
      </c>
      <c r="H15" s="48">
        <f>'[1]Waiting Times 2nd Cons'!$C16</f>
        <v>0</v>
      </c>
      <c r="I15" s="48">
        <f>'[1]Numbers Waiting 2nd Cons'!$C16</f>
        <v>0</v>
      </c>
      <c r="J15" s="49">
        <f>'[1]Number of 1st Cons Apps Held'!$C$16</f>
        <v>23</v>
      </c>
      <c r="K15" s="50">
        <f>'[1]Numbers Waiting 2nd Cons'!$C$16</f>
        <v>0</v>
      </c>
      <c r="L15" s="49">
        <f>'[1]Number of Priority Apps Held'!$C$16</f>
        <v>19</v>
      </c>
      <c r="M15" s="17">
        <f>'[1]District Court Family'!$C$16+'[1]District Court Family Appeals'!$C$16</f>
        <v>18</v>
      </c>
      <c r="N15" s="17">
        <f>'[1]CC Jud Sep &amp; Div'!$C$16</f>
        <v>0</v>
      </c>
      <c r="O15" s="95">
        <f>[1]ADMCA!$C$16</f>
        <v>0</v>
      </c>
    </row>
    <row r="16" spans="1:15" s="5" customFormat="1" ht="15.5">
      <c r="A16" s="12" t="s">
        <v>19</v>
      </c>
      <c r="B16" s="139">
        <v>5</v>
      </c>
      <c r="C16" s="13">
        <f>'[1]Total Applications'!$C$17</f>
        <v>45</v>
      </c>
      <c r="D16" s="13">
        <f>'[1]Total Applications'!$C$17</f>
        <v>45</v>
      </c>
      <c r="E16" s="14">
        <f>'[1]Waiting Times 1st Cons'!$C$17</f>
        <v>15</v>
      </c>
      <c r="F16" s="14">
        <f>'[1]Number Waiting Priority Apps'!$C$17</f>
        <v>2</v>
      </c>
      <c r="G16" s="14">
        <f>'[1]Numbers Waiting 1st Cons'!$C$17</f>
        <v>36</v>
      </c>
      <c r="H16" s="48">
        <f>'[1]Waiting Times 2nd Cons'!$C17</f>
        <v>0</v>
      </c>
      <c r="I16" s="48">
        <f>'[1]Numbers Waiting 2nd Cons'!$C17</f>
        <v>0</v>
      </c>
      <c r="J16" s="49">
        <f>'[1]Number of 1st Cons Apps Held'!$C$17</f>
        <v>18</v>
      </c>
      <c r="K16" s="50">
        <f>'[1]Numbers Waiting 2nd Cons'!$C$17</f>
        <v>0</v>
      </c>
      <c r="L16" s="49">
        <f>'[1]Number of Priority Apps Held'!$C$17</f>
        <v>3</v>
      </c>
      <c r="M16" s="17">
        <f>'[1]District Court Family'!$C$17+'[1]District Court Family Appeals'!$C$17</f>
        <v>24</v>
      </c>
      <c r="N16" s="17">
        <f>'[1]CC Jud Sep &amp; Div'!$C$17</f>
        <v>0</v>
      </c>
      <c r="O16" s="95">
        <f>[1]ADMCA!$C$17</f>
        <v>0</v>
      </c>
    </row>
    <row r="17" spans="1:15" s="5" customFormat="1" ht="15.75" customHeight="1">
      <c r="A17" s="12" t="s">
        <v>20</v>
      </c>
      <c r="B17" s="139">
        <v>5.2</v>
      </c>
      <c r="C17" s="13">
        <f>'[1]Total Applications'!$C$18</f>
        <v>111</v>
      </c>
      <c r="D17" s="13">
        <f>'[1]Total Applications'!$C$18</f>
        <v>111</v>
      </c>
      <c r="E17" s="14">
        <f>'[1]Waiting Times 1st Cons'!$C$18</f>
        <v>10</v>
      </c>
      <c r="F17" s="14">
        <f>'[1]Number Waiting Priority Apps'!$C$18</f>
        <v>0</v>
      </c>
      <c r="G17" s="14">
        <f>'[1]Numbers Waiting 1st Cons'!$C$18</f>
        <v>13</v>
      </c>
      <c r="H17" s="48">
        <f>'[1]Waiting Times 2nd Cons'!$C18</f>
        <v>0</v>
      </c>
      <c r="I17" s="48">
        <f>'[1]Numbers Waiting 2nd Cons'!$C18</f>
        <v>0</v>
      </c>
      <c r="J17" s="49">
        <f>'[1]Number of 1st Cons Apps Held'!$C$18</f>
        <v>117</v>
      </c>
      <c r="K17" s="50">
        <f>'[1]Numbers Waiting 2nd Cons'!$C$18</f>
        <v>0</v>
      </c>
      <c r="L17" s="49">
        <f>'[1]Number of Priority Apps Held'!$C$18</f>
        <v>112</v>
      </c>
      <c r="M17" s="17">
        <f>'[1]District Court Family'!$C$18+'[1]District Court Family Appeals'!$C$18</f>
        <v>4</v>
      </c>
      <c r="N17" s="17">
        <f>'[1]CC Jud Sep &amp; Div'!$C$18</f>
        <v>0</v>
      </c>
      <c r="O17" s="65">
        <f>[1]ADMCA!$C$18</f>
        <v>0</v>
      </c>
    </row>
    <row r="18" spans="1:15" s="5" customFormat="1" ht="15.5">
      <c r="A18" s="12" t="s">
        <v>21</v>
      </c>
      <c r="B18" s="139">
        <v>5</v>
      </c>
      <c r="C18" s="13">
        <f>'[1]Total Applications'!$C$19</f>
        <v>43</v>
      </c>
      <c r="D18" s="13">
        <f>'[1]Total Applications'!$C$19</f>
        <v>43</v>
      </c>
      <c r="E18" s="14">
        <f>'[1]Waiting Times 1st Cons'!$C$19</f>
        <v>15</v>
      </c>
      <c r="F18" s="14">
        <f>'[1]Number Waiting Priority Apps'!$C$19</f>
        <v>2</v>
      </c>
      <c r="G18" s="14">
        <f>'[1]Numbers Waiting 1st Cons'!$C$19</f>
        <v>59</v>
      </c>
      <c r="H18" s="48">
        <f>'[1]Waiting Times 2nd Cons'!$C19</f>
        <v>0</v>
      </c>
      <c r="I18" s="48">
        <f>'[1]Numbers Waiting 2nd Cons'!$C19</f>
        <v>0</v>
      </c>
      <c r="J18" s="49">
        <f>'[1]Number of 1st Cons Apps Held'!$C$19</f>
        <v>4</v>
      </c>
      <c r="K18" s="50">
        <f>'[1]Numbers Waiting 2nd Cons'!$C$19</f>
        <v>0</v>
      </c>
      <c r="L18" s="49">
        <f>'[1]Number of Priority Apps Held'!$C$19</f>
        <v>4</v>
      </c>
      <c r="M18" s="17">
        <f>'[1]District Court Family'!$C$19+'[1]District Court Family Appeals'!$C$19</f>
        <v>8</v>
      </c>
      <c r="N18" s="17">
        <f>'[1]CC Jud Sep &amp; Div'!$C$19</f>
        <v>0</v>
      </c>
      <c r="O18" s="100">
        <f>[1]ADMCA!$C$19</f>
        <v>0</v>
      </c>
    </row>
    <row r="19" spans="1:15" s="5" customFormat="1" ht="15.5">
      <c r="A19" s="12" t="s">
        <v>22</v>
      </c>
      <c r="B19" s="139">
        <v>4.2</v>
      </c>
      <c r="C19" s="13">
        <f>'[1]Total Applications'!$C$20+'[1]Total Applications'!$C$21</f>
        <v>52</v>
      </c>
      <c r="D19" s="13">
        <f>'[1]Total Applications'!$C$20+'[1]Total Applications'!$C$21</f>
        <v>52</v>
      </c>
      <c r="E19" s="51">
        <f>MAX('[1]Waiting Times 1st Cons'!$C20:$C21)</f>
        <v>23</v>
      </c>
      <c r="F19" s="51">
        <f>'[1]Number Waiting Priority Apps'!$N$20+'[1]Number Waiting Priority Apps'!$N$21</f>
        <v>0</v>
      </c>
      <c r="G19" s="51">
        <f>'[1]Numbers Waiting 1st Cons'!$C$20+'[1]Numbers Waiting 1st Cons'!$C$21</f>
        <v>54</v>
      </c>
      <c r="H19" s="52">
        <f>MAX('[1]Waiting Times 2nd Cons'!$C20:$C21)</f>
        <v>0</v>
      </c>
      <c r="I19" s="52">
        <f>SUM('[1]Numbers Waiting 2nd Cons'!$C20:$C21)</f>
        <v>0</v>
      </c>
      <c r="J19" s="49">
        <f>'[1]Number of 1st Cons Apps Held'!$C$20+'[1]Number of 1st Cons Apps Held'!$C$21</f>
        <v>23</v>
      </c>
      <c r="K19" s="50">
        <f>'[1]Numbers Waiting 2nd Cons'!$C$20+'[1]Numbers Waiting 2nd Cons'!$C$21</f>
        <v>0</v>
      </c>
      <c r="L19" s="49">
        <f>'[1]Number of Priority Apps Held'!$C$20+'[1]Number of Priority Apps Held'!$C$21</f>
        <v>2</v>
      </c>
      <c r="M19" s="17">
        <f>'[1]District Court Family'!$C$20+'[1]District Court Family'!$C$21+'[1]District Court Family Appeals'!$C$20+'[1]District Court Family Appeals'!$C$21</f>
        <v>26</v>
      </c>
      <c r="N19" s="17">
        <f>'[1]CC Jud Sep &amp; Div'!$C$20+'[1]CC Jud Sep &amp; Div'!$C$21</f>
        <v>0</v>
      </c>
      <c r="O19" s="65">
        <f>[1]ADMCA!$C$20+[1]ADMCA!$C$21</f>
        <v>0</v>
      </c>
    </row>
    <row r="20" spans="1:15" s="5" customFormat="1" ht="15.5">
      <c r="A20" s="12" t="s">
        <v>23</v>
      </c>
      <c r="B20" s="139">
        <v>4</v>
      </c>
      <c r="C20" s="13">
        <f>'[1]Total Applications'!$C$22</f>
        <v>38</v>
      </c>
      <c r="D20" s="13">
        <f>'[1]Total Applications'!$C$22</f>
        <v>38</v>
      </c>
      <c r="E20" s="14">
        <f>'[1]Waiting Times 1st Cons'!$C$22</f>
        <v>2</v>
      </c>
      <c r="F20" s="51">
        <f>'[1]Number Waiting Priority Apps'!$N$22</f>
        <v>0</v>
      </c>
      <c r="G20" s="14">
        <f>'[1]Numbers Waiting 1st Cons'!$C$22</f>
        <v>14</v>
      </c>
      <c r="H20" s="48">
        <f>'[1]Waiting Times 2nd Cons'!$C22</f>
        <v>0</v>
      </c>
      <c r="I20" s="48">
        <f>'[1]Numbers Waiting 2nd Cons'!$C22</f>
        <v>0</v>
      </c>
      <c r="J20" s="49">
        <f>'[1]Number of 1st Cons Apps Held'!$C$22</f>
        <v>8</v>
      </c>
      <c r="K20" s="50">
        <f>'[1]Numbers Waiting 2nd Cons'!$C$22</f>
        <v>0</v>
      </c>
      <c r="L20" s="49">
        <f>'[1]Number of Priority Apps Held'!$C$22</f>
        <v>3</v>
      </c>
      <c r="M20" s="17">
        <f>'[1]District Court Family'!$C$22+'[1]District Court Family Appeals'!$C$22</f>
        <v>13</v>
      </c>
      <c r="N20" s="17">
        <f>'[1]CC Jud Sep &amp; Div'!$C$22</f>
        <v>0</v>
      </c>
      <c r="O20" s="65">
        <f>[1]ADMCA!$C$22</f>
        <v>0</v>
      </c>
    </row>
    <row r="21" spans="1:15" s="5" customFormat="1" ht="15.5">
      <c r="A21" s="12" t="s">
        <v>24</v>
      </c>
      <c r="B21" s="139">
        <v>4.5999999999999996</v>
      </c>
      <c r="C21" s="13">
        <f>'[1]Total Applications'!$C$23</f>
        <v>81</v>
      </c>
      <c r="D21" s="13">
        <f>'[1]Total Applications'!$C$23</f>
        <v>81</v>
      </c>
      <c r="E21" s="14">
        <f>'[1]Waiting Times 1st Cons'!$C$23</f>
        <v>25</v>
      </c>
      <c r="F21" s="51">
        <f>'[1]Number Waiting Priority Apps'!$N$23</f>
        <v>0</v>
      </c>
      <c r="G21" s="14">
        <f>'[1]Numbers Waiting 1st Cons'!$C$23</f>
        <v>77</v>
      </c>
      <c r="H21" s="48">
        <f>'[1]Waiting Times 2nd Cons'!$C23</f>
        <v>0</v>
      </c>
      <c r="I21" s="48">
        <f>'[1]Numbers Waiting 2nd Cons'!$C23</f>
        <v>0</v>
      </c>
      <c r="J21" s="49">
        <f>'[1]Number of 1st Cons Apps Held'!$C$23</f>
        <v>19</v>
      </c>
      <c r="K21" s="50">
        <f>'[1]Numbers Waiting 2nd Cons'!$C$23</f>
        <v>0</v>
      </c>
      <c r="L21" s="49">
        <f>'[1]Number of Priority Apps Held'!$C$23</f>
        <v>14</v>
      </c>
      <c r="M21" s="17">
        <f>'[1]District Court Family'!$C$23+'[1]District Court Family Appeals'!$C$23</f>
        <v>46</v>
      </c>
      <c r="N21" s="17">
        <f>'[1]CC Jud Sep &amp; Div'!$C$23</f>
        <v>2</v>
      </c>
      <c r="O21" s="65">
        <f>[1]ADMCA!$C$23</f>
        <v>0</v>
      </c>
    </row>
    <row r="22" spans="1:15" s="5" customFormat="1" ht="15.5">
      <c r="A22" s="12" t="s">
        <v>25</v>
      </c>
      <c r="B22" s="139">
        <v>1.8</v>
      </c>
      <c r="C22" s="13">
        <f>'[1]Total Applications'!$C$24</f>
        <v>36</v>
      </c>
      <c r="D22" s="13">
        <f>'[1]Total Applications'!$C$24</f>
        <v>36</v>
      </c>
      <c r="E22" s="14">
        <f>'[1]Waiting Times 1st Cons'!$C$24</f>
        <v>31</v>
      </c>
      <c r="F22" s="51">
        <f>'[1]Number Waiting Priority Apps'!$N$24</f>
        <v>0</v>
      </c>
      <c r="G22" s="14">
        <f>'[1]Numbers Waiting 1st Cons'!$C$24</f>
        <v>57</v>
      </c>
      <c r="H22" s="48">
        <f>'[1]Waiting Times 2nd Cons'!$C24</f>
        <v>0</v>
      </c>
      <c r="I22" s="48">
        <f>'[1]Numbers Waiting 2nd Cons'!$C24</f>
        <v>0</v>
      </c>
      <c r="J22" s="49">
        <f>'[1]Number of 1st Cons Apps Held'!$C$24</f>
        <v>1</v>
      </c>
      <c r="K22" s="50">
        <f>'[1]Numbers Waiting 2nd Cons'!$C$24</f>
        <v>0</v>
      </c>
      <c r="L22" s="49">
        <f>'[1]Number of Priority Apps Held'!$C$24</f>
        <v>0</v>
      </c>
      <c r="M22" s="17">
        <f>'[1]District Court Family'!$C$24+'[1]District Court Family Appeals'!$C$24</f>
        <v>14</v>
      </c>
      <c r="N22" s="17">
        <f>'[1]CC Jud Sep &amp; Div'!$C$24</f>
        <v>0</v>
      </c>
      <c r="O22" s="65">
        <f>[1]ADMCA!$C$24</f>
        <v>0</v>
      </c>
    </row>
    <row r="23" spans="1:15" s="5" customFormat="1" ht="31">
      <c r="A23" s="12" t="s">
        <v>46</v>
      </c>
      <c r="B23" s="139">
        <v>1</v>
      </c>
      <c r="C23" s="71">
        <f>'[1]Total Applications'!$C$25</f>
        <v>3</v>
      </c>
      <c r="D23" s="71">
        <f>'[1]Total Applications'!$C$25</f>
        <v>3</v>
      </c>
      <c r="E23" s="72">
        <f>'[1]Waiting Times 1st Cons'!$C$25</f>
        <v>0</v>
      </c>
      <c r="F23" s="73">
        <f>'[1]Number Waiting Priority Apps'!$N$25</f>
        <v>0</v>
      </c>
      <c r="G23" s="72">
        <f>'[1]Numbers Waiting 1st Cons'!$C$25</f>
        <v>0</v>
      </c>
      <c r="H23" s="74"/>
      <c r="I23" s="74"/>
      <c r="J23" s="75">
        <f>'[1]Number of 1st Cons Apps Held'!$C$25</f>
        <v>0</v>
      </c>
      <c r="K23" s="76">
        <f>'[1]Numbers Waiting 2nd Cons'!$C$25</f>
        <v>0</v>
      </c>
      <c r="L23" s="75">
        <f>'[1]Number of Priority Apps Held'!$C$25</f>
        <v>0</v>
      </c>
      <c r="M23" s="77">
        <f>'[1]District Court Family'!$C$25+'[1]District Court Family Appeals'!$C$25</f>
        <v>0</v>
      </c>
      <c r="N23" s="77">
        <f>'[1]CC Jud Sep &amp; Div'!$C$25</f>
        <v>0</v>
      </c>
      <c r="O23" s="99">
        <f>[1]ADMCA!$C$25</f>
        <v>0</v>
      </c>
    </row>
    <row r="24" spans="1:15" s="5" customFormat="1" ht="15.5">
      <c r="A24" s="12" t="s">
        <v>26</v>
      </c>
      <c r="B24" s="139">
        <v>2.2999999999999998</v>
      </c>
      <c r="C24" s="13">
        <f>'[1]Total Applications'!$C$26+'[1]Total Applications'!$C$27</f>
        <v>10</v>
      </c>
      <c r="D24" s="13">
        <f>'[1]Total Applications'!$C$26+'[1]Total Applications'!$C$27</f>
        <v>10</v>
      </c>
      <c r="E24" s="14">
        <f>MAX('[1]Waiting Times 1st Cons'!$C26:$C27)</f>
        <v>17</v>
      </c>
      <c r="F24" s="51">
        <f>'[1]Number Waiting Priority Apps'!$C$26+'[1]Number Waiting Priority Apps'!$C$27</f>
        <v>0</v>
      </c>
      <c r="G24" s="51">
        <f>'[1]Numbers Waiting 1st Cons'!$C$26+'[1]Numbers Waiting 1st Cons'!$C$27</f>
        <v>14</v>
      </c>
      <c r="H24" s="48">
        <f>MAX('[1]Waiting Times 2nd Cons'!$C25:$C26)</f>
        <v>0</v>
      </c>
      <c r="I24" s="48">
        <f>SUM('[1]Numbers Waiting 2nd Cons'!$C25:$C26)</f>
        <v>0</v>
      </c>
      <c r="J24" s="49">
        <f>'[1]Number of 1st Cons Apps Held'!$C$26+'[1]Number of 1st Cons Apps Held'!$C$27</f>
        <v>9</v>
      </c>
      <c r="K24" s="50">
        <f>'[1]Numbers Waiting 2nd Cons'!$C$26+'[1]Numbers Waiting 2nd Cons'!$C$27</f>
        <v>0</v>
      </c>
      <c r="L24" s="49">
        <f>'[1]Number of Priority Apps Held'!$C$26+'[1]Number of Priority Apps Held'!$C$27</f>
        <v>1</v>
      </c>
      <c r="M24" s="17">
        <f>'[1]District Court Family'!$C$26+'[1]District Court Family'!$C$27+'[1]District Court Family Appeals'!$C$26+'[1]District Court Family Appeals'!$C$27</f>
        <v>3</v>
      </c>
      <c r="N24" s="17">
        <f>'[1]CC Jud Sep &amp; Div'!$C$26+'[1]CC Jud Sep &amp; Div'!$C$27</f>
        <v>0</v>
      </c>
      <c r="O24" s="65">
        <f>[1]ADMCA!$C$26+[1]ADMCA!$C$27</f>
        <v>0</v>
      </c>
    </row>
    <row r="25" spans="1:15" s="5" customFormat="1" ht="15.5">
      <c r="A25" s="12" t="s">
        <v>27</v>
      </c>
      <c r="B25" s="139">
        <v>2.8</v>
      </c>
      <c r="C25" s="13">
        <f>'[1]Total Applications'!$C$29</f>
        <v>56</v>
      </c>
      <c r="D25" s="13">
        <f>'[1]Total Applications'!$C$29</f>
        <v>56</v>
      </c>
      <c r="E25" s="14">
        <f>'[1]Waiting Times 1st Cons'!$C$29</f>
        <v>19</v>
      </c>
      <c r="F25" s="51">
        <f>'[1]Number Waiting Priority Apps'!$N$29</f>
        <v>0</v>
      </c>
      <c r="G25" s="14">
        <f>'[1]Numbers Waiting 1st Cons'!$C$29</f>
        <v>56</v>
      </c>
      <c r="H25" s="48">
        <f>'[1]Waiting Times 2nd Cons'!$C28</f>
        <v>0</v>
      </c>
      <c r="I25" s="48">
        <f>'[1]Numbers Waiting 2nd Cons'!$C28</f>
        <v>0</v>
      </c>
      <c r="J25" s="49">
        <f>'[1]Number of 1st Cons Apps Held'!$C$29</f>
        <v>5</v>
      </c>
      <c r="K25" s="50">
        <f>'[1]Numbers Waiting 2nd Cons'!$C$29</f>
        <v>0</v>
      </c>
      <c r="L25" s="49">
        <f>'[1]Number of Priority Apps Held'!$C$29</f>
        <v>1</v>
      </c>
      <c r="M25" s="17">
        <f>'[1]District Court Family'!$C$29+'[1]District Court Family Appeals'!$C$29</f>
        <v>30</v>
      </c>
      <c r="N25" s="17">
        <f>'[1]CC Jud Sep &amp; Div'!$C$29</f>
        <v>0</v>
      </c>
      <c r="O25" s="65">
        <f>[1]ADMCA!$C$29</f>
        <v>0</v>
      </c>
    </row>
    <row r="26" spans="1:15" s="5" customFormat="1" ht="15.5">
      <c r="A26" s="12" t="s">
        <v>28</v>
      </c>
      <c r="B26" s="139">
        <v>4</v>
      </c>
      <c r="C26" s="13">
        <f>'[1]Total Applications'!$C$30</f>
        <v>50</v>
      </c>
      <c r="D26" s="13">
        <f>'[1]Total Applications'!$C$30</f>
        <v>50</v>
      </c>
      <c r="E26" s="14">
        <f>'[1]Waiting Times 1st Cons'!$C$30</f>
        <v>12</v>
      </c>
      <c r="F26" s="51">
        <f>'[1]Number Waiting Priority Apps'!$N$30</f>
        <v>0</v>
      </c>
      <c r="G26" s="14">
        <f>'[1]Numbers Waiting 1st Cons'!$C$30</f>
        <v>31</v>
      </c>
      <c r="H26" s="48">
        <f>'[1]Waiting Times 2nd Cons'!$C29</f>
        <v>0</v>
      </c>
      <c r="I26" s="48">
        <f>'[1]Numbers Waiting 2nd Cons'!$C29</f>
        <v>0</v>
      </c>
      <c r="J26" s="49">
        <f>'[1]Number of 1st Cons Apps Held'!$C$30</f>
        <v>11</v>
      </c>
      <c r="K26" s="50">
        <f>'[1]Numbers Waiting 2nd Cons'!$C$30</f>
        <v>0</v>
      </c>
      <c r="L26" s="49">
        <f>'[1]Number of Priority Apps Held'!$C$30</f>
        <v>3</v>
      </c>
      <c r="M26" s="17">
        <f>'[1]District Court Family'!$C$30+'[1]District Court Family Appeals'!$C$30</f>
        <v>22</v>
      </c>
      <c r="N26" s="17">
        <f>'[1]CC Jud Sep &amp; Div'!$C$30</f>
        <v>0</v>
      </c>
      <c r="O26" s="96">
        <f>[1]ADMCA!$C$30</f>
        <v>1</v>
      </c>
    </row>
    <row r="27" spans="1:15" s="5" customFormat="1" ht="15.5">
      <c r="A27" s="12" t="s">
        <v>29</v>
      </c>
      <c r="B27" s="139">
        <v>2.8</v>
      </c>
      <c r="C27" s="13">
        <f>'[1]Total Applications'!$C$31</f>
        <v>26</v>
      </c>
      <c r="D27" s="13">
        <f>'[1]Total Applications'!$C$31</f>
        <v>26</v>
      </c>
      <c r="E27" s="14">
        <f>'[1]Waiting Times 1st Cons'!$C$31</f>
        <v>14</v>
      </c>
      <c r="F27" s="51">
        <f>'[1]Number Waiting Priority Apps'!$N$31</f>
        <v>0</v>
      </c>
      <c r="G27" s="14">
        <f>'[1]Numbers Waiting 1st Cons'!$C$31</f>
        <v>49</v>
      </c>
      <c r="H27" s="48">
        <f>'[1]Waiting Times 2nd Cons'!$C30</f>
        <v>0</v>
      </c>
      <c r="I27" s="48">
        <f>'[1]Numbers Waiting 2nd Cons'!$C30</f>
        <v>0</v>
      </c>
      <c r="J27" s="49">
        <f>'[1]Number of 1st Cons Apps Held'!$C$31</f>
        <v>5</v>
      </c>
      <c r="K27" s="50">
        <f>'[1]Numbers Waiting 2nd Cons'!$C$31</f>
        <v>0</v>
      </c>
      <c r="L27" s="49">
        <f>'[1]Number of Priority Apps Held'!$C$31</f>
        <v>0</v>
      </c>
      <c r="M27" s="17">
        <f>'[1]District Court Family'!$C$31+'[1]District Court Family Appeals'!$C$31</f>
        <v>11</v>
      </c>
      <c r="N27" s="17">
        <f>'[1]CC Jud Sep &amp; Div'!$C$31</f>
        <v>0</v>
      </c>
      <c r="O27" s="65">
        <f>[1]ADMCA!$C$31</f>
        <v>0</v>
      </c>
    </row>
    <row r="28" spans="1:15" s="5" customFormat="1" ht="15.5">
      <c r="A28" s="12" t="s">
        <v>30</v>
      </c>
      <c r="B28" s="139">
        <v>2</v>
      </c>
      <c r="C28" s="13">
        <f>'[1]Total Applications'!$C$32</f>
        <v>23</v>
      </c>
      <c r="D28" s="13">
        <f>'[1]Total Applications'!$C$32</f>
        <v>23</v>
      </c>
      <c r="E28" s="14">
        <f>'[1]Waiting Times 1st Cons'!$C$32</f>
        <v>34</v>
      </c>
      <c r="F28" s="51">
        <f>'[1]Number Waiting Priority Apps'!$N$32</f>
        <v>0</v>
      </c>
      <c r="G28" s="14">
        <f>'[1]Numbers Waiting 1st Cons'!$C$32</f>
        <v>77</v>
      </c>
      <c r="H28" s="48">
        <f>'[1]Waiting Times 2nd Cons'!$C31</f>
        <v>0</v>
      </c>
      <c r="I28" s="48">
        <f>'[1]Numbers Waiting 2nd Cons'!$C31</f>
        <v>0</v>
      </c>
      <c r="J28" s="49">
        <f>'[1]Number of 1st Cons Apps Held'!$C$32</f>
        <v>7</v>
      </c>
      <c r="K28" s="50">
        <f>'[1]Numbers Waiting 2nd Cons'!$C$32</f>
        <v>0</v>
      </c>
      <c r="L28" s="49">
        <f>'[1]Number of Priority Apps Held'!$C$32</f>
        <v>0</v>
      </c>
      <c r="M28" s="17">
        <f>'[1]District Court Family'!$C$32++'[1]District Court Family Appeals'!$C$32</f>
        <v>9</v>
      </c>
      <c r="N28" s="17">
        <f>'[1]CC Jud Sep &amp; Div'!$C$32</f>
        <v>0</v>
      </c>
      <c r="O28" s="98">
        <f>[1]ADMCA!$C$32</f>
        <v>0</v>
      </c>
    </row>
    <row r="29" spans="1:15" s="5" customFormat="1" ht="15.5">
      <c r="A29" s="12" t="s">
        <v>31</v>
      </c>
      <c r="B29" s="139">
        <v>3</v>
      </c>
      <c r="C29" s="13">
        <f>'[1]Total Applications'!$C$33</f>
        <v>23</v>
      </c>
      <c r="D29" s="13">
        <f>'[1]Total Applications'!$C$33</f>
        <v>23</v>
      </c>
      <c r="E29" s="14">
        <f>'[1]Waiting Times 1st Cons'!$C$33</f>
        <v>35</v>
      </c>
      <c r="F29" s="51">
        <f>'[1]Number Waiting Priority Apps'!$N$33</f>
        <v>0</v>
      </c>
      <c r="G29" s="14">
        <f>'[1]Numbers Waiting 1st Cons'!$C$33</f>
        <v>98</v>
      </c>
      <c r="H29" s="48">
        <f>'[1]Waiting Times 2nd Cons'!$C32</f>
        <v>0</v>
      </c>
      <c r="I29" s="48">
        <f>'[1]Numbers Waiting 2nd Cons'!$C32</f>
        <v>0</v>
      </c>
      <c r="J29" s="49">
        <f>'[1]Number of 1st Cons Apps Held'!$C$33</f>
        <v>18</v>
      </c>
      <c r="K29" s="50">
        <f>'[1]Numbers Waiting 2nd Cons'!$C$33</f>
        <v>0</v>
      </c>
      <c r="L29" s="49">
        <f>'[1]Number of Priority Apps Held'!$C$33</f>
        <v>9</v>
      </c>
      <c r="M29" s="17">
        <f>'[1]District Court Family'!$C$33+'[1]District Court Family Appeals'!$C$33</f>
        <v>5</v>
      </c>
      <c r="N29" s="17">
        <f>'[1]CC Jud Sep &amp; Div'!$C$33</f>
        <v>0</v>
      </c>
      <c r="O29" s="98">
        <f>[1]ADMCA!$C$33</f>
        <v>0</v>
      </c>
    </row>
    <row r="30" spans="1:15" s="5" customFormat="1" ht="15.5">
      <c r="A30" s="12" t="s">
        <v>32</v>
      </c>
      <c r="B30" s="139">
        <v>14.2</v>
      </c>
      <c r="C30" s="13">
        <f>'[1]Total Applications'!$C$34+'[1]Total Applications'!$C$35</f>
        <v>812</v>
      </c>
      <c r="D30" s="13">
        <f>'[1]Total Applications'!$C$34+'[1]Total Applications'!$C$35</f>
        <v>812</v>
      </c>
      <c r="E30" s="14">
        <f>'[1]Waiting Times 1st Cons'!$C$34</f>
        <v>12</v>
      </c>
      <c r="F30" s="14">
        <f>'[1]Number Waiting Priority Apps'!$C$34</f>
        <v>2</v>
      </c>
      <c r="G30" s="14">
        <f>'[1]Numbers Waiting 1st Cons'!$C$34</f>
        <v>42</v>
      </c>
      <c r="H30" s="48">
        <f>'[1]Waiting Times 2nd Cons'!$C33</f>
        <v>0</v>
      </c>
      <c r="I30" s="48">
        <f>'[1]Numbers Waiting 2nd Cons'!$C33</f>
        <v>0</v>
      </c>
      <c r="J30" s="49">
        <f>'[1]Number of 1st Cons Apps Held'!$C$34+'[1]Number of 1st Cons Apps Held'!$C$35</f>
        <v>110</v>
      </c>
      <c r="K30" s="50">
        <f>'[1]Numbers Waiting 2nd Cons'!$C$34+'[1]Numbers Waiting 2nd Cons'!$C$35</f>
        <v>0</v>
      </c>
      <c r="L30" s="49">
        <f>'[1]Number of Priority Apps Held'!$C$34+'[1]Number of Priority Apps Held'!$C$35</f>
        <v>99</v>
      </c>
      <c r="M30" s="17">
        <f>'[1]District Court Family'!$C$34+'[1]District Court Family Appeals'!$C$34</f>
        <v>2</v>
      </c>
      <c r="N30" s="17">
        <f>'[1]CC Jud Sep &amp; Div'!$C$34</f>
        <v>0</v>
      </c>
      <c r="O30" s="96">
        <f>[1]ADMCA!$C$34</f>
        <v>0</v>
      </c>
    </row>
    <row r="31" spans="1:15" s="5" customFormat="1" ht="15.5">
      <c r="A31" s="12" t="s">
        <v>33</v>
      </c>
      <c r="B31" s="139">
        <v>2.8</v>
      </c>
      <c r="C31" s="13">
        <f>'[1]Total Applications'!$C$36</f>
        <v>18</v>
      </c>
      <c r="D31" s="13">
        <f>'[1]Total Applications'!$C$36</f>
        <v>18</v>
      </c>
      <c r="E31" s="14">
        <f>'[1]Waiting Times 1st Cons'!$C$36</f>
        <v>28</v>
      </c>
      <c r="F31" s="51">
        <f>'[1]Number Waiting Priority Apps'!$N$36</f>
        <v>0</v>
      </c>
      <c r="G31" s="14">
        <f>'[1]Numbers Waiting 1st Cons'!$C$36</f>
        <v>64</v>
      </c>
      <c r="H31" s="48">
        <f>'[1]Waiting Times 2nd Cons'!$C35</f>
        <v>0</v>
      </c>
      <c r="I31" s="48">
        <f>'[1]Numbers Waiting 2nd Cons'!$C35</f>
        <v>0</v>
      </c>
      <c r="J31" s="49">
        <f>'[1]Number of 1st Cons Apps Held'!$C$36</f>
        <v>8</v>
      </c>
      <c r="K31" s="50">
        <f>'[1]Numbers Waiting 2nd Cons'!$C$36</f>
        <v>0</v>
      </c>
      <c r="L31" s="49">
        <f>'[1]Number of Priority Apps Held'!$C$36</f>
        <v>3</v>
      </c>
      <c r="M31" s="17">
        <f>'[1]District Court Family'!$C$36+'[1]District Court Family Appeals'!$C$36</f>
        <v>4</v>
      </c>
      <c r="N31" s="17">
        <f>'[1]CC Jud Sep &amp; Div'!$C$36</f>
        <v>1</v>
      </c>
      <c r="O31" s="65">
        <f>[1]ADMCA!$C$36</f>
        <v>0</v>
      </c>
    </row>
    <row r="32" spans="1:15" s="5" customFormat="1" ht="15.5">
      <c r="A32" s="12" t="s">
        <v>34</v>
      </c>
      <c r="B32" s="139">
        <v>4.8</v>
      </c>
      <c r="C32" s="13">
        <f>'[1]Total Applications'!$C$37</f>
        <v>47</v>
      </c>
      <c r="D32" s="13">
        <f>'[1]Total Applications'!$C$37</f>
        <v>47</v>
      </c>
      <c r="E32" s="14">
        <f>'[1]Waiting Times 1st Cons'!$C$37</f>
        <v>2</v>
      </c>
      <c r="F32" s="51">
        <f>'[1]Number Waiting Priority Apps'!$N$37</f>
        <v>0</v>
      </c>
      <c r="G32" s="14">
        <f>'[1]Numbers Waiting 1st Cons'!$C$37</f>
        <v>9</v>
      </c>
      <c r="H32" s="48">
        <f>'[1]Waiting Times 2nd Cons'!$C36</f>
        <v>0</v>
      </c>
      <c r="I32" s="48">
        <f>'[1]Numbers Waiting 2nd Cons'!$C36</f>
        <v>0</v>
      </c>
      <c r="J32" s="49">
        <f>'[1]Number of 1st Cons Apps Held'!$C$37</f>
        <v>12</v>
      </c>
      <c r="K32" s="50">
        <f>'[1]Numbers Waiting 2nd Cons'!$C$37</f>
        <v>0</v>
      </c>
      <c r="L32" s="49">
        <f>'[1]Number of Priority Apps Held'!$C$37</f>
        <v>1</v>
      </c>
      <c r="M32" s="17">
        <f>'[1]District Court Family'!$C$37+'[1]District Court Family Appeals'!$C$37</f>
        <v>19</v>
      </c>
      <c r="N32" s="17">
        <f>'[1]CC Jud Sep &amp; Div'!$C$37</f>
        <v>0</v>
      </c>
      <c r="O32" s="98">
        <f>[1]ADMCA!$C$37</f>
        <v>0</v>
      </c>
    </row>
    <row r="33" spans="1:15" s="5" customFormat="1" ht="15.5">
      <c r="A33" s="12" t="s">
        <v>35</v>
      </c>
      <c r="B33" s="139">
        <v>2</v>
      </c>
      <c r="C33" s="13">
        <f>'[1]Total Applications'!$C$38</f>
        <v>11</v>
      </c>
      <c r="D33" s="13">
        <f>'[1]Total Applications'!$C$38</f>
        <v>11</v>
      </c>
      <c r="E33" s="14">
        <f>'[1]Waiting Times 1st Cons'!$C$38</f>
        <v>9</v>
      </c>
      <c r="F33" s="51">
        <f>'[1]Number Waiting Priority Apps'!$N$38</f>
        <v>0</v>
      </c>
      <c r="G33" s="14">
        <f>'[1]Numbers Waiting 1st Cons'!$C$38</f>
        <v>8</v>
      </c>
      <c r="H33" s="48">
        <f>'[1]Waiting Times 2nd Cons'!$C37</f>
        <v>0</v>
      </c>
      <c r="I33" s="48">
        <f>'[1]Numbers Waiting 2nd Cons'!$C37</f>
        <v>0</v>
      </c>
      <c r="J33" s="49">
        <f>'[1]Number of 1st Cons Apps Held'!$C$38</f>
        <v>0</v>
      </c>
      <c r="K33" s="50">
        <f>'[1]Numbers Waiting 2nd Cons'!$C$38</f>
        <v>0</v>
      </c>
      <c r="L33" s="49">
        <f>'[1]Number of Priority Apps Held'!$C$38</f>
        <v>0</v>
      </c>
      <c r="M33" s="17">
        <f>'[1]District Court Family'!$C$38+'[1]District Court Family Appeals'!$C$38</f>
        <v>6</v>
      </c>
      <c r="N33" s="17">
        <f>'[1]CC Jud Sep &amp; Div'!$C$38</f>
        <v>0</v>
      </c>
      <c r="O33" s="98">
        <f>[1]ADMCA!$C$38</f>
        <v>0</v>
      </c>
    </row>
    <row r="34" spans="1:15" s="5" customFormat="1" ht="15.5">
      <c r="A34" s="12" t="s">
        <v>36</v>
      </c>
      <c r="B34" s="139">
        <v>2.6</v>
      </c>
      <c r="C34" s="13">
        <f>'[1]Total Applications'!$C$39</f>
        <v>24</v>
      </c>
      <c r="D34" s="13">
        <f>'[1]Total Applications'!$C$39</f>
        <v>24</v>
      </c>
      <c r="E34" s="14">
        <f>'[1]Waiting Times 1st Cons'!$C$39</f>
        <v>13</v>
      </c>
      <c r="F34" s="51">
        <f>'[1]Number Waiting Priority Apps'!$N$39</f>
        <v>0</v>
      </c>
      <c r="G34" s="14">
        <f>'[1]Numbers Waiting 1st Cons'!$C$39</f>
        <v>28</v>
      </c>
      <c r="H34" s="48">
        <f>'[1]Waiting Times 2nd Cons'!$C38</f>
        <v>0</v>
      </c>
      <c r="I34" s="48">
        <f>'[1]Numbers Waiting 2nd Cons'!$C38</f>
        <v>0</v>
      </c>
      <c r="J34" s="49">
        <f>'[1]Number of 1st Cons Apps Held'!$C$39</f>
        <v>9</v>
      </c>
      <c r="K34" s="50">
        <f>'[1]Numbers Waiting 2nd Cons'!$C$39</f>
        <v>0</v>
      </c>
      <c r="L34" s="49">
        <f>'[1]Number of Priority Apps Held'!$C$39</f>
        <v>2</v>
      </c>
      <c r="M34" s="17">
        <f>'[1]District Court Family'!$C$39+'[1]District Court Family Appeals'!$C$39</f>
        <v>12</v>
      </c>
      <c r="N34" s="17">
        <f>'[1]CC Jud Sep &amp; Div'!$C$39</f>
        <v>0</v>
      </c>
      <c r="O34" s="96">
        <f>[1]ADMCA!$C$39</f>
        <v>0</v>
      </c>
    </row>
    <row r="35" spans="1:15" s="5" customFormat="1" ht="15.5">
      <c r="A35" s="12" t="s">
        <v>37</v>
      </c>
      <c r="B35" s="139">
        <v>4</v>
      </c>
      <c r="C35" s="13">
        <f>'[1]Total Applications'!$C$40</f>
        <v>32</v>
      </c>
      <c r="D35" s="13">
        <f>'[1]Total Applications'!$C$40</f>
        <v>32</v>
      </c>
      <c r="E35" s="14">
        <f>'[1]Waiting Times 1st Cons'!$C$40</f>
        <v>8</v>
      </c>
      <c r="F35" s="51">
        <f>'[1]Number Waiting Priority Apps'!$N$40</f>
        <v>0</v>
      </c>
      <c r="G35" s="14">
        <f>'[1]Numbers Waiting 1st Cons'!$C$40</f>
        <v>16</v>
      </c>
      <c r="H35" s="48">
        <f>'[1]Waiting Times 2nd Cons'!$C39</f>
        <v>0</v>
      </c>
      <c r="I35" s="48">
        <f>'[1]Numbers Waiting 2nd Cons'!$C39</f>
        <v>0</v>
      </c>
      <c r="J35" s="49">
        <f>'[1]Number of 1st Cons Apps Held'!$C$40</f>
        <v>13</v>
      </c>
      <c r="K35" s="50">
        <f>'[1]Numbers Waiting 2nd Cons'!$C$40</f>
        <v>0</v>
      </c>
      <c r="L35" s="49">
        <f>'[1]Number of Priority Apps Held'!$C$40</f>
        <v>2</v>
      </c>
      <c r="M35" s="17">
        <f>'[1]District Court Family'!$C$40+'[1]District Court Family Appeals'!$C$40</f>
        <v>21</v>
      </c>
      <c r="N35" s="17">
        <f>'[1]CC Jud Sep &amp; Div'!$C$40</f>
        <v>0</v>
      </c>
      <c r="O35" s="95">
        <f>[1]ADMCA!$C$40</f>
        <v>0</v>
      </c>
    </row>
    <row r="36" spans="1:15" s="5" customFormat="1" ht="16" thickBot="1">
      <c r="A36" s="18" t="s">
        <v>38</v>
      </c>
      <c r="B36" s="140">
        <v>4.5999999999999996</v>
      </c>
      <c r="C36" s="106">
        <f>'[1]Total Applications'!$C$41</f>
        <v>37</v>
      </c>
      <c r="D36" s="106">
        <f>'[1]Total Applications'!$C$41</f>
        <v>37</v>
      </c>
      <c r="E36" s="107">
        <f>'[1]Waiting Times 1st Cons'!$C$41</f>
        <v>16</v>
      </c>
      <c r="F36" s="108">
        <f>'[1]Number Waiting Priority Apps'!$N$41</f>
        <v>0</v>
      </c>
      <c r="G36" s="107">
        <f>'[1]Numbers Waiting 1st Cons'!$C$41</f>
        <v>37</v>
      </c>
      <c r="H36" s="57">
        <f>'[1]Waiting Times 2nd Cons'!$C40</f>
        <v>0</v>
      </c>
      <c r="I36" s="57">
        <f>'[1]Numbers Waiting 2nd Cons'!$C40</f>
        <v>0</v>
      </c>
      <c r="J36" s="109">
        <f>'[1]Number of 1st Cons Apps Held'!$C$41</f>
        <v>13</v>
      </c>
      <c r="K36" s="110">
        <f>'[1]Numbers Waiting 2nd Cons'!$C$41</f>
        <v>0</v>
      </c>
      <c r="L36" s="109">
        <f>'[1]Number of Priority Apps Held'!$C$41</f>
        <v>7</v>
      </c>
      <c r="M36" s="82">
        <f>'[1]District Court Family'!$C$41+'[1]District Court Family Appeals'!$C$41</f>
        <v>8</v>
      </c>
      <c r="N36" s="82">
        <f>'[1]CC Jud Sep &amp; Div'!$C$41</f>
        <v>0</v>
      </c>
      <c r="O36" s="111">
        <f>[1]ADMCA!$C$41</f>
        <v>2</v>
      </c>
    </row>
    <row r="37" spans="1:15" ht="14" thickTop="1"/>
  </sheetData>
  <mergeCells count="7">
    <mergeCell ref="J4:L4"/>
    <mergeCell ref="M4:O4"/>
    <mergeCell ref="A1:D1"/>
    <mergeCell ref="A2:C2"/>
    <mergeCell ref="C4:D4"/>
    <mergeCell ref="E4:G4"/>
    <mergeCell ref="H4:I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7"/>
  <sheetViews>
    <sheetView zoomScale="90" zoomScaleNormal="90" workbookViewId="0">
      <pane xSplit="1" topLeftCell="B1" activePane="topRight" state="frozen"/>
      <selection pane="topRight" activeCell="G38" sqref="G38"/>
    </sheetView>
  </sheetViews>
  <sheetFormatPr defaultRowHeight="13.5"/>
  <cols>
    <col min="1" max="1" width="21.765625" bestFit="1" customWidth="1"/>
    <col min="2" max="2" width="15.61328125" bestFit="1" customWidth="1"/>
    <col min="3" max="5" width="14.61328125" customWidth="1"/>
    <col min="6" max="6" width="8.3828125" bestFit="1" customWidth="1"/>
    <col min="7" max="7" width="14.15234375" customWidth="1"/>
    <col min="8" max="8" width="0.23046875" hidden="1" customWidth="1"/>
    <col min="9" max="9" width="14.15234375" hidden="1" customWidth="1"/>
    <col min="10" max="10" width="12.23046875" customWidth="1"/>
    <col min="11" max="11" width="10.61328125" style="19" hidden="1" customWidth="1"/>
    <col min="12" max="12" width="13.23046875" customWidth="1"/>
    <col min="13" max="14" width="22.61328125" customWidth="1"/>
    <col min="15" max="15" width="21.4609375" customWidth="1"/>
  </cols>
  <sheetData>
    <row r="1" spans="1:16" ht="25.5" thickTop="1">
      <c r="A1" s="145" t="s">
        <v>0</v>
      </c>
      <c r="B1" s="146"/>
      <c r="C1" s="146"/>
      <c r="D1" s="146"/>
      <c r="E1" s="1"/>
      <c r="F1" s="1"/>
      <c r="G1" s="1"/>
      <c r="H1" s="1"/>
      <c r="I1" s="1"/>
      <c r="J1" s="1"/>
      <c r="K1" s="1"/>
      <c r="L1" s="1"/>
      <c r="M1" s="1"/>
      <c r="N1" s="1"/>
      <c r="O1" s="105"/>
    </row>
    <row r="2" spans="1:16" ht="25">
      <c r="A2" s="147" t="s">
        <v>55</v>
      </c>
      <c r="B2" s="148"/>
      <c r="C2" s="148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59"/>
    </row>
    <row r="3" spans="1:16" ht="25">
      <c r="A3" s="21"/>
      <c r="B3" s="22"/>
      <c r="C3" s="2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59"/>
    </row>
    <row r="4" spans="1:16" s="5" customFormat="1" ht="18.75" customHeight="1">
      <c r="A4" s="4"/>
      <c r="B4" s="31" t="s">
        <v>45</v>
      </c>
      <c r="C4" s="149" t="s">
        <v>41</v>
      </c>
      <c r="D4" s="149"/>
      <c r="E4" s="150" t="s">
        <v>1</v>
      </c>
      <c r="F4" s="150"/>
      <c r="G4" s="150"/>
      <c r="H4" s="151" t="s">
        <v>2</v>
      </c>
      <c r="I4" s="151"/>
      <c r="J4" s="142" t="s">
        <v>3</v>
      </c>
      <c r="K4" s="142"/>
      <c r="L4" s="142"/>
      <c r="M4" s="143" t="s">
        <v>40</v>
      </c>
      <c r="N4" s="143"/>
      <c r="O4" s="144"/>
      <c r="P4" s="133"/>
    </row>
    <row r="5" spans="1:16" s="5" customFormat="1" ht="34.5" customHeight="1">
      <c r="A5" s="6" t="s">
        <v>4</v>
      </c>
      <c r="B5" s="32"/>
      <c r="C5" s="7" t="s">
        <v>42</v>
      </c>
      <c r="D5" s="7" t="s">
        <v>5</v>
      </c>
      <c r="E5" s="8" t="s">
        <v>6</v>
      </c>
      <c r="F5" s="8" t="s">
        <v>7</v>
      </c>
      <c r="G5" s="8" t="s">
        <v>8</v>
      </c>
      <c r="H5" s="9" t="s">
        <v>6</v>
      </c>
      <c r="I5" s="9" t="s">
        <v>8</v>
      </c>
      <c r="J5" s="10" t="s">
        <v>43</v>
      </c>
      <c r="K5" s="10" t="s">
        <v>44</v>
      </c>
      <c r="L5" s="10" t="s">
        <v>7</v>
      </c>
      <c r="M5" s="11" t="s">
        <v>39</v>
      </c>
      <c r="N5" s="11" t="s">
        <v>9</v>
      </c>
      <c r="O5" s="63" t="s">
        <v>60</v>
      </c>
    </row>
    <row r="6" spans="1:16" s="5" customFormat="1" ht="15.5">
      <c r="A6" s="12" t="s">
        <v>10</v>
      </c>
      <c r="B6" s="36">
        <v>3.6</v>
      </c>
      <c r="C6" s="13">
        <f>'[1]Total Applications'!$L$4+'[1]Total Applications'!$L$5</f>
        <v>36</v>
      </c>
      <c r="D6" s="115">
        <f>SUM('[1]Total Applications'!$C$4:L5)</f>
        <v>313</v>
      </c>
      <c r="E6" s="14">
        <f>MAX('[1]Waiting Times 1st Cons'!$L$4+'[1]Waiting Times 1st Cons'!$L$5)</f>
        <v>4</v>
      </c>
      <c r="F6" s="14">
        <f>'[1]Number Waiting Priority Apps'!$L$4+'[1]Number Waiting Priority Apps'!$L$5</f>
        <v>0</v>
      </c>
      <c r="G6" s="14">
        <f>'[1]Numbers Waiting 1st Cons'!$L$4+'[1]Numbers Waiting 1st Cons'!$L$5</f>
        <v>10</v>
      </c>
      <c r="H6" s="15">
        <f>MAX('[1]Waiting Times 2nd Cons'!$F4:$F5)</f>
        <v>0</v>
      </c>
      <c r="I6" s="15">
        <f>SUM('[1]Numbers Waiting 1st Cons'!$F4:$F5)</f>
        <v>13</v>
      </c>
      <c r="J6" s="16">
        <f>SUM('[1]Number of 1st Cons Apps Held'!$C$4:$L5)</f>
        <v>116</v>
      </c>
      <c r="K6" s="16">
        <f>'[1]Number of 2nd Cons Apps Held'!$L$4+'[1]Number of 2nd Cons Apps Held'!$L$5</f>
        <v>0</v>
      </c>
      <c r="L6" s="16">
        <f>SUM('[1]Number of Priority Apps Held'!$C$4:$L5)</f>
        <v>16</v>
      </c>
      <c r="M6" s="17">
        <f>SUM('[1]District Court Family'!$C4:$L5)+SUM('[1]District Court Family Appeals'!$C4:$L5)</f>
        <v>136</v>
      </c>
      <c r="N6" s="17">
        <f>SUM('[1]CC Jud Sep &amp; Div'!$C$4:$L5)</f>
        <v>0</v>
      </c>
      <c r="O6" s="126">
        <f>SUM([1]ADMCA!$C$4:L5)</f>
        <v>0</v>
      </c>
    </row>
    <row r="7" spans="1:16" s="5" customFormat="1" ht="15.5">
      <c r="A7" s="12" t="s">
        <v>11</v>
      </c>
      <c r="B7" s="36">
        <v>1.8</v>
      </c>
      <c r="C7" s="13">
        <f>'[1]Total Applications'!$L$6</f>
        <v>2</v>
      </c>
      <c r="D7" s="13">
        <f>SUM('[1]Total Applications'!$C$6:L6)</f>
        <v>59</v>
      </c>
      <c r="E7" s="14">
        <f>'[1]Waiting Times 1st Cons'!$L$6</f>
        <v>19</v>
      </c>
      <c r="F7" s="14">
        <f>'[1]Number Waiting Priority Apps'!$L$6</f>
        <v>0</v>
      </c>
      <c r="G7" s="14">
        <f>'[1]Numbers Waiting 1st Cons'!$L$6</f>
        <v>19</v>
      </c>
      <c r="H7" s="15">
        <f>'[1]Waiting Times 2nd Cons'!$F6</f>
        <v>0</v>
      </c>
      <c r="I7" s="15">
        <f>'[1]Numbers Waiting 2nd Cons'!$F6</f>
        <v>0</v>
      </c>
      <c r="J7" s="16">
        <f>SUM('[1]Number of 1st Cons Apps Held'!$C6:$L6)</f>
        <v>62</v>
      </c>
      <c r="K7" s="16">
        <f>'[1]Number of 2nd Cons Apps Held'!$L$6</f>
        <v>0</v>
      </c>
      <c r="L7" s="16">
        <f>SUM('[1]Number of Priority Apps Held'!$C6:$L6)</f>
        <v>4</v>
      </c>
      <c r="M7" s="17">
        <f>SUM('[1]District Court Family'!$C6:$L6)+SUM('[1]District Court Family Appeals'!$C6:$L6)</f>
        <v>17</v>
      </c>
      <c r="N7" s="17">
        <f>SUM('[1]CC Jud Sep &amp; Div'!$C6:$L6)</f>
        <v>3</v>
      </c>
      <c r="O7" s="94">
        <f>SUM([1]ADMCA!$C6:L$6)</f>
        <v>0</v>
      </c>
    </row>
    <row r="8" spans="1:16" s="5" customFormat="1" ht="15.5">
      <c r="A8" s="12" t="s">
        <v>12</v>
      </c>
      <c r="B8" s="36">
        <v>3.7</v>
      </c>
      <c r="C8" s="13">
        <f>'[1]Total Applications'!$L$7</f>
        <v>29</v>
      </c>
      <c r="D8" s="13">
        <f>SUM('[1]Total Applications'!$C$7:L7)</f>
        <v>278</v>
      </c>
      <c r="E8" s="14">
        <f>'[1]Waiting Times 1st Cons'!$L$7</f>
        <v>23</v>
      </c>
      <c r="F8" s="14">
        <f>'[1]Number Waiting Priority Apps'!$L$7</f>
        <v>2</v>
      </c>
      <c r="G8" s="14">
        <f>'[1]Numbers Waiting 1st Cons'!$L$7</f>
        <v>57</v>
      </c>
      <c r="H8" s="15">
        <f>'[1]Waiting Times 2nd Cons'!$F7</f>
        <v>0</v>
      </c>
      <c r="I8" s="15">
        <f>'[1]Numbers Waiting 2nd Cons'!$F7</f>
        <v>0</v>
      </c>
      <c r="J8" s="16">
        <f>SUM('[1]Number of 1st Cons Apps Held'!$C7:$L7)</f>
        <v>171</v>
      </c>
      <c r="K8" s="16">
        <f>'[1]Number of 2nd Cons Apps Held'!$L$7</f>
        <v>0</v>
      </c>
      <c r="L8" s="16">
        <f>SUM('[1]Number of Priority Apps Held'!$C7:$L7)</f>
        <v>42</v>
      </c>
      <c r="M8" s="17">
        <f>SUM('[1]District Court Family'!$C7:$L7)+SUM('[1]District Court Family Appeals'!$C7:$L7)</f>
        <v>64</v>
      </c>
      <c r="N8" s="17">
        <f>SUM('[1]CC Jud Sep &amp; Div'!$C7:$L7)</f>
        <v>0</v>
      </c>
      <c r="O8" s="94">
        <f>SUM([1]ADMCA!$C$7:L7)</f>
        <v>28</v>
      </c>
    </row>
    <row r="9" spans="1:16" s="5" customFormat="1" ht="15.5">
      <c r="A9" s="12" t="s">
        <v>13</v>
      </c>
      <c r="B9" s="36">
        <v>2</v>
      </c>
      <c r="C9" s="13">
        <f>'[1]Total Applications'!$L$8</f>
        <v>24</v>
      </c>
      <c r="D9" s="13">
        <f>SUM('[1]Total Applications'!$C$8:L8)</f>
        <v>235</v>
      </c>
      <c r="E9" s="14">
        <f>'[1]Waiting Times 1st Cons'!$L$8</f>
        <v>17</v>
      </c>
      <c r="F9" s="14">
        <f>'[1]Number Waiting Priority Apps'!$L$8</f>
        <v>6</v>
      </c>
      <c r="G9" s="14">
        <f>'[1]Numbers Waiting 1st Cons'!$L$8</f>
        <v>47</v>
      </c>
      <c r="H9" s="15">
        <f>'[1]Waiting Times 2nd Cons'!$F8</f>
        <v>0</v>
      </c>
      <c r="I9" s="15">
        <f>'[1]Numbers Waiting 2nd Cons'!$F8</f>
        <v>0</v>
      </c>
      <c r="J9" s="16">
        <f>SUM('[1]Number of 1st Cons Apps Held'!$C8:$L8)</f>
        <v>119</v>
      </c>
      <c r="K9" s="16">
        <f>'[1]Number of 2nd Cons Apps Held'!$L$8</f>
        <v>0</v>
      </c>
      <c r="L9" s="16">
        <f>SUM('[1]Number of Priority Apps Held'!$C8:$L8)</f>
        <v>31</v>
      </c>
      <c r="M9" s="17">
        <f>SUM('[1]District Court Family'!$C8:$L8)+SUM('[1]District Court Family Appeals'!$C8:$L8)</f>
        <v>41</v>
      </c>
      <c r="N9" s="17">
        <f>SUM('[1]CC Jud Sep &amp; Div'!$C8:$L8)</f>
        <v>1</v>
      </c>
      <c r="O9" s="94">
        <f>SUM([1]ADMCA!$C$8:L8)</f>
        <v>0</v>
      </c>
    </row>
    <row r="10" spans="1:16" s="5" customFormat="1" ht="15.5">
      <c r="A10" s="12" t="s">
        <v>14</v>
      </c>
      <c r="B10" s="36">
        <v>3</v>
      </c>
      <c r="C10" s="13">
        <f>'[1]Total Applications'!$L$10</f>
        <v>12</v>
      </c>
      <c r="D10" s="13">
        <f>SUM('[1]Total Applications'!$C$10:L10)</f>
        <v>153</v>
      </c>
      <c r="E10" s="14">
        <f>'[1]Waiting Times 1st Cons'!$L$10</f>
        <v>16</v>
      </c>
      <c r="F10" s="14">
        <f>'[1]Number Waiting Priority Apps'!$L$10</f>
        <v>3</v>
      </c>
      <c r="G10" s="14">
        <f>'[1]Numbers Waiting 1st Cons'!$L$10</f>
        <v>33</v>
      </c>
      <c r="H10" s="15">
        <f>'[1]Waiting Times 2nd Cons'!$F10</f>
        <v>0</v>
      </c>
      <c r="I10" s="15">
        <f>'[1]Numbers Waiting 2nd Cons'!$F10</f>
        <v>0</v>
      </c>
      <c r="J10" s="16">
        <f>SUM('[1]Number of 1st Cons Apps Held'!$C$10:$L10)</f>
        <v>107</v>
      </c>
      <c r="K10" s="16">
        <f>'[1]Number of 2nd Cons Apps Held'!$L$10</f>
        <v>0</v>
      </c>
      <c r="L10" s="16">
        <f>SUM('[1]Number of Priority Apps Held'!$C$10:$L10)</f>
        <v>8</v>
      </c>
      <c r="M10" s="17">
        <f>SUM('[1]District Court Family'!$C10:$L10)+SUM('[1]District Court Family Appeals'!$C10:$L10)</f>
        <v>40</v>
      </c>
      <c r="N10" s="17">
        <f>SUM('[1]CC Jud Sep &amp; Div'!$C10:$L10)</f>
        <v>0</v>
      </c>
      <c r="O10" s="94">
        <f>SUM([1]ADMCA!$C$10:L10)</f>
        <v>0</v>
      </c>
    </row>
    <row r="11" spans="1:16" s="5" customFormat="1" ht="15.5">
      <c r="A11" s="12" t="s">
        <v>15</v>
      </c>
      <c r="B11" s="36">
        <v>9</v>
      </c>
      <c r="C11" s="13">
        <f>'[1]Total Applications'!$L$11</f>
        <v>158</v>
      </c>
      <c r="D11" s="13">
        <f>SUM('[1]Total Applications'!$C$11:L11)</f>
        <v>1379</v>
      </c>
      <c r="E11" s="14">
        <f>'[1]Waiting Times 1st Cons'!$L$11</f>
        <v>12</v>
      </c>
      <c r="F11" s="14">
        <f>'[1]Number Waiting Priority Apps'!$L$11</f>
        <v>3</v>
      </c>
      <c r="G11" s="14">
        <f>'[1]Numbers Waiting 1st Cons'!$L$11</f>
        <v>40</v>
      </c>
      <c r="H11" s="15">
        <f>'[1]Waiting Times 2nd Cons'!$F11</f>
        <v>0</v>
      </c>
      <c r="I11" s="15">
        <f>'[1]Numbers Waiting 2nd Cons'!$F11</f>
        <v>0</v>
      </c>
      <c r="J11" s="16">
        <f>SUM('[1]Number of 1st Cons Apps Held'!$C11:$L11)</f>
        <v>596</v>
      </c>
      <c r="K11" s="16">
        <f>'[1]Number of 2nd Cons Apps Held'!$L$11</f>
        <v>0</v>
      </c>
      <c r="L11" s="16">
        <f>SUM('[1]Number of Priority Apps Held'!$C11:$L11)</f>
        <v>424</v>
      </c>
      <c r="M11" s="17">
        <f>SUM('[1]District Court Family'!$C11:$L11)+SUM('[1]District Court Family Appeals'!$C11:$L11)</f>
        <v>231</v>
      </c>
      <c r="N11" s="17">
        <f>SUM('[1]CC Jud Sep &amp; Div'!$C11:$L11)</f>
        <v>1</v>
      </c>
      <c r="O11" s="94">
        <f>SUM([1]ADMCA!$C$11:L11)</f>
        <v>0</v>
      </c>
    </row>
    <row r="12" spans="1:16" s="5" customFormat="1" ht="15.5">
      <c r="A12" s="12" t="s">
        <v>16</v>
      </c>
      <c r="B12" s="36">
        <v>7.5</v>
      </c>
      <c r="C12" s="13">
        <f>'[1]Total Applications'!$L$12</f>
        <v>64</v>
      </c>
      <c r="D12" s="13">
        <f>SUM('[1]Total Applications'!$C$12:L12)</f>
        <v>471</v>
      </c>
      <c r="E12" s="14">
        <f>'[1]Waiting Times 1st Cons'!$L$12</f>
        <v>9</v>
      </c>
      <c r="F12" s="14">
        <f>'[1]Number Waiting Priority Apps'!$L$12</f>
        <v>8</v>
      </c>
      <c r="G12" s="14">
        <f>'[1]Numbers Waiting 1st Cons'!$L$12</f>
        <v>38</v>
      </c>
      <c r="H12" s="15">
        <f>'[1]Waiting Times 2nd Cons'!$F12</f>
        <v>0</v>
      </c>
      <c r="I12" s="15">
        <f>'[1]Numbers Waiting 2nd Cons'!$F12</f>
        <v>0</v>
      </c>
      <c r="J12" s="16">
        <f>SUM('[1]Number of 1st Cons Apps Held'!$C12:$L12)</f>
        <v>213</v>
      </c>
      <c r="K12" s="16">
        <f>'[1]Number of 2nd Cons Apps Held'!$L$12</f>
        <v>0</v>
      </c>
      <c r="L12" s="16">
        <f>SUM('[1]Number of Priority Apps Held'!$C12:$L12)</f>
        <v>100</v>
      </c>
      <c r="M12" s="17">
        <f>SUM('[1]District Court Family'!$C12:$L12)+SUM('[1]District Court Family Appeals'!$C12:$L12)</f>
        <v>165</v>
      </c>
      <c r="N12" s="17">
        <f>SUM('[1]CC Jud Sep &amp; Div'!$C12:$L12)</f>
        <v>1</v>
      </c>
      <c r="O12" s="94">
        <f>SUM([1]ADMCA!$C$12:L12)</f>
        <v>9</v>
      </c>
    </row>
    <row r="13" spans="1:16" s="5" customFormat="1" ht="15.5">
      <c r="A13" s="12" t="s">
        <v>17</v>
      </c>
      <c r="B13" s="36">
        <v>2.8</v>
      </c>
      <c r="C13" s="13">
        <f>'[1]Total Applications'!$L$14</f>
        <v>28</v>
      </c>
      <c r="D13" s="13">
        <f>SUM('[1]Total Applications'!$C$14:L14)</f>
        <v>234</v>
      </c>
      <c r="E13" s="14">
        <f>'[1]Waiting Times 1st Cons'!$L$14</f>
        <v>2</v>
      </c>
      <c r="F13" s="14">
        <f>'[1]Number Waiting Priority Apps'!$L$14</f>
        <v>1</v>
      </c>
      <c r="G13" s="14">
        <f>'[1]Numbers Waiting 1st Cons'!$L$14</f>
        <v>6</v>
      </c>
      <c r="H13" s="15">
        <f>'[1]Waiting Times 2nd Cons'!$F14</f>
        <v>0</v>
      </c>
      <c r="I13" s="15">
        <f>'[1]Numbers Waiting 2nd Cons'!$F14</f>
        <v>0</v>
      </c>
      <c r="J13" s="16">
        <f>SUM('[1]Number of 1st Cons Apps Held'!$C14:$L14)</f>
        <v>80</v>
      </c>
      <c r="K13" s="16">
        <f>'[1]Number of 2nd Cons Apps Held'!$L$14</f>
        <v>0</v>
      </c>
      <c r="L13" s="16">
        <f>SUM('[1]Number of Priority Apps Held'!$C14:$L14)</f>
        <v>19</v>
      </c>
      <c r="M13" s="17">
        <f>SUM('[1]District Court Family'!$C14:$L14)+SUM('[1]District Court Family Appeals'!$C14:$L14)</f>
        <v>128</v>
      </c>
      <c r="N13" s="17">
        <f>SUM('[1]CC Jud Sep &amp; Div'!$C14:$L14)</f>
        <v>18</v>
      </c>
      <c r="O13" s="94">
        <f>SUM([1]ADMCA!$C$14:L14)</f>
        <v>15</v>
      </c>
    </row>
    <row r="14" spans="1:16" s="5" customFormat="1" ht="15.5">
      <c r="A14" s="12" t="s">
        <v>18</v>
      </c>
      <c r="B14" s="36">
        <v>4</v>
      </c>
      <c r="C14" s="13">
        <f>'[1]Total Applications'!$L$15</f>
        <v>48</v>
      </c>
      <c r="D14" s="13">
        <f>SUM('[1]Total Applications'!$C$15:L15)</f>
        <v>326</v>
      </c>
      <c r="E14" s="14">
        <f>'[1]Waiting Times 1st Cons'!$L$15</f>
        <v>11</v>
      </c>
      <c r="F14" s="14">
        <f>'[1]Number Waiting Priority Apps'!$L$15</f>
        <v>0</v>
      </c>
      <c r="G14" s="14">
        <f>'[1]Numbers Waiting 1st Cons'!$L$15</f>
        <v>18</v>
      </c>
      <c r="H14" s="15">
        <f>'[1]Waiting Times 2nd Cons'!$F15</f>
        <v>0</v>
      </c>
      <c r="I14" s="15">
        <f>'[1]Numbers Waiting 2nd Cons'!$F15</f>
        <v>0</v>
      </c>
      <c r="J14" s="16">
        <f>SUM('[1]Number of 1st Cons Apps Held'!$C15:$L15)</f>
        <v>138</v>
      </c>
      <c r="K14" s="16">
        <f>'[1]Number of 2nd Cons Apps Held'!$L$15</f>
        <v>0</v>
      </c>
      <c r="L14" s="16">
        <f>SUM('[1]Number of Priority Apps Held'!$C15:$L15)</f>
        <v>27</v>
      </c>
      <c r="M14" s="17">
        <f>SUM('[1]District Court Family'!$C15:$L15)+SUM('[1]District Court Family Appeals'!$C15:$L15)</f>
        <v>150</v>
      </c>
      <c r="N14" s="17">
        <f>SUM('[1]CC Jud Sep &amp; Div'!$C15:$L15)</f>
        <v>1</v>
      </c>
      <c r="O14" s="94">
        <f>SUM([1]ADMCA!$C$15:L15)</f>
        <v>4</v>
      </c>
    </row>
    <row r="15" spans="1:16" s="5" customFormat="1" ht="15.5">
      <c r="A15" s="12" t="s">
        <v>59</v>
      </c>
      <c r="B15" s="36">
        <v>3.8</v>
      </c>
      <c r="C15" s="13">
        <f>'[1]Total Applications'!$L$16</f>
        <v>107</v>
      </c>
      <c r="D15" s="13">
        <f>SUM('[1]Total Applications'!$C$16:L16)</f>
        <v>798</v>
      </c>
      <c r="E15" s="14">
        <f>'[1]Waiting Times 1st Cons'!$L$16</f>
        <v>13</v>
      </c>
      <c r="F15" s="14">
        <f>'[1]Number Waiting Priority Apps'!$L$16</f>
        <v>5</v>
      </c>
      <c r="G15" s="14">
        <f>'[1]Numbers Waiting 1st Cons'!$L$16</f>
        <v>49</v>
      </c>
      <c r="H15" s="15">
        <f>'[1]Waiting Times 2nd Cons'!$F16</f>
        <v>0</v>
      </c>
      <c r="I15" s="15">
        <f>'[1]Numbers Waiting 2nd Cons'!$F16</f>
        <v>0</v>
      </c>
      <c r="J15" s="16">
        <f>SUM('[1]Number of 1st Cons Apps Held'!$C16:$L16)</f>
        <v>274</v>
      </c>
      <c r="K15" s="16">
        <f>'[1]Number of 2nd Cons Apps Held'!$L$16</f>
        <v>0</v>
      </c>
      <c r="L15" s="16">
        <f>SUM('[1]Number of Priority Apps Held'!$C16:$L16)</f>
        <v>169</v>
      </c>
      <c r="M15" s="17">
        <f>SUM('[1]District Court Family'!$C16:$L16)+SUM('[1]District Court Family Appeals'!$C16:$L16)</f>
        <v>109</v>
      </c>
      <c r="N15" s="17">
        <f>SUM('[1]CC Jud Sep &amp; Div'!$C16:$L16)</f>
        <v>0</v>
      </c>
      <c r="O15" s="94">
        <f>SUM([1]ADMCA!$C$16:L16)</f>
        <v>296</v>
      </c>
    </row>
    <row r="16" spans="1:16" s="5" customFormat="1" ht="15.5">
      <c r="A16" s="12" t="s">
        <v>19</v>
      </c>
      <c r="B16" s="36">
        <v>5.2</v>
      </c>
      <c r="C16" s="13">
        <f>'[1]Total Applications'!$L$17</f>
        <v>42</v>
      </c>
      <c r="D16" s="13">
        <f>SUM('[1]Total Applications'!$C$17:L17)</f>
        <v>466</v>
      </c>
      <c r="E16" s="14">
        <f>'[1]Waiting Times 1st Cons'!$L$17</f>
        <v>19</v>
      </c>
      <c r="F16" s="14">
        <f>'[1]Number Waiting Priority Apps'!$L$17</f>
        <v>5</v>
      </c>
      <c r="G16" s="14">
        <f>'[1]Numbers Waiting 1st Cons'!$L$17</f>
        <v>64</v>
      </c>
      <c r="H16" s="15">
        <f>'[1]Waiting Times 2nd Cons'!$F17</f>
        <v>0</v>
      </c>
      <c r="I16" s="15">
        <f>'[1]Numbers Waiting 2nd Cons'!$F17</f>
        <v>0</v>
      </c>
      <c r="J16" s="16">
        <f>SUM('[1]Number of 1st Cons Apps Held'!$C17:$L17)</f>
        <v>192</v>
      </c>
      <c r="K16" s="16">
        <f>'[1]Number of 2nd Cons Apps Held'!$L$17</f>
        <v>0</v>
      </c>
      <c r="L16" s="16">
        <f>SUM('[1]Number of Priority Apps Held'!$C17:$L17)</f>
        <v>40</v>
      </c>
      <c r="M16" s="17">
        <f>SUM('[1]District Court Family'!$C17:$L17)+SUM('[1]District Court Family Appeals'!$C17:$L17)</f>
        <v>207</v>
      </c>
      <c r="N16" s="17">
        <f>SUM('[1]CC Jud Sep &amp; Div'!$C17:$L17)</f>
        <v>0</v>
      </c>
      <c r="O16" s="94">
        <f>SUM([1]ADMCA!$C$17:L17)</f>
        <v>2</v>
      </c>
    </row>
    <row r="17" spans="1:15" s="5" customFormat="1" ht="15.75" customHeight="1">
      <c r="A17" s="12" t="s">
        <v>20</v>
      </c>
      <c r="B17" s="36">
        <v>5.65</v>
      </c>
      <c r="C17" s="13">
        <f>'[1]Total Applications'!$L$18</f>
        <v>141</v>
      </c>
      <c r="D17" s="13">
        <f>SUM('[1]Total Applications'!$C$18:L18)</f>
        <v>1344</v>
      </c>
      <c r="E17" s="14">
        <f>'[1]Waiting Times 1st Cons'!$L$18</f>
        <v>9</v>
      </c>
      <c r="F17" s="14">
        <f>'[1]Number Waiting Priority Apps'!$L$18</f>
        <v>0</v>
      </c>
      <c r="G17" s="14">
        <f>'[1]Numbers Waiting 1st Cons'!$L$18</f>
        <v>9</v>
      </c>
      <c r="H17" s="15">
        <f>'[1]Waiting Times 2nd Cons'!$F18</f>
        <v>0</v>
      </c>
      <c r="I17" s="15">
        <f>'[1]Numbers Waiting 2nd Cons'!$F18</f>
        <v>0</v>
      </c>
      <c r="J17" s="16">
        <f>SUM('[1]Number of 1st Cons Apps Held'!$C18:$L18)</f>
        <v>1695</v>
      </c>
      <c r="K17" s="16">
        <f>'[1]Number of 2nd Cons Apps Held'!$L$18</f>
        <v>0</v>
      </c>
      <c r="L17" s="16">
        <f>SUM('[1]Number of Priority Apps Held'!$C18:$L18)</f>
        <v>1633</v>
      </c>
      <c r="M17" s="17">
        <f>SUM('[1]District Court Family'!$C18:$L18)+SUM('[1]District Court Family Appeals'!$C18:$L18)</f>
        <v>42</v>
      </c>
      <c r="N17" s="17">
        <f>SUM('[1]CC Jud Sep &amp; Div'!$C18:$L18)</f>
        <v>0</v>
      </c>
      <c r="O17" s="125">
        <f>SUM([1]ADMCA!$C$18:L18)</f>
        <v>0</v>
      </c>
    </row>
    <row r="18" spans="1:15" s="5" customFormat="1" ht="15.5">
      <c r="A18" s="12" t="s">
        <v>21</v>
      </c>
      <c r="B18" s="36">
        <v>5</v>
      </c>
      <c r="C18" s="13">
        <f>'[1]Total Applications'!$L$19</f>
        <v>19</v>
      </c>
      <c r="D18" s="13">
        <f>SUM('[1]Total Applications'!$C$19:L19)</f>
        <v>272</v>
      </c>
      <c r="E18" s="14">
        <f>'[1]Waiting Times 1st Cons'!$L$19</f>
        <v>27</v>
      </c>
      <c r="F18" s="14">
        <f>'[1]Number Waiting Priority Apps'!$L$19</f>
        <v>4</v>
      </c>
      <c r="G18" s="14">
        <f>'[1]Numbers Waiting 1st Cons'!$L$19</f>
        <v>88</v>
      </c>
      <c r="H18" s="15">
        <f>'[1]Waiting Times 2nd Cons'!$F19</f>
        <v>0</v>
      </c>
      <c r="I18" s="15">
        <f>'[1]Numbers Waiting 2nd Cons'!$F19</f>
        <v>0</v>
      </c>
      <c r="J18" s="16">
        <f>SUM('[1]Number of 1st Cons Apps Held'!$C19:$L19)</f>
        <v>140</v>
      </c>
      <c r="K18" s="16">
        <f>'[1]Number of 2nd Cons Apps Held'!$L$19</f>
        <v>0</v>
      </c>
      <c r="L18" s="16">
        <f>SUM('[1]Number of Priority Apps Held'!$C19:$L19)</f>
        <v>22</v>
      </c>
      <c r="M18" s="17">
        <f>SUM('[1]District Court Family'!$C19:$L19)+SUM('[1]District Court Family Appeals'!$C19:$L19)</f>
        <v>49</v>
      </c>
      <c r="N18" s="17">
        <f>SUM('[1]CC Jud Sep &amp; Div'!$C19:$L19)</f>
        <v>1</v>
      </c>
      <c r="O18" s="96">
        <f>SUM([1]ADMCA!$C$19:L19)</f>
        <v>6</v>
      </c>
    </row>
    <row r="19" spans="1:15" s="5" customFormat="1" ht="15.5">
      <c r="A19" s="12" t="s">
        <v>22</v>
      </c>
      <c r="B19" s="36">
        <v>5.7</v>
      </c>
      <c r="C19" s="13">
        <f>'[1]Total Applications'!$L$20+'[1]Total Applications'!$L$21</f>
        <v>63</v>
      </c>
      <c r="D19" s="13">
        <f>SUM('[1]Total Applications'!$C$20:L21)</f>
        <v>452</v>
      </c>
      <c r="E19" s="14">
        <f>MAX('[1]Waiting Times 1st Cons'!$L$20:$L$21)</f>
        <v>16</v>
      </c>
      <c r="F19" s="14">
        <f>'[1]Number Waiting Priority Apps'!$L$20+'[1]Number Waiting Priority Apps'!$L$21</f>
        <v>3</v>
      </c>
      <c r="G19" s="14">
        <f>'[1]Numbers Waiting 1st Cons'!$L$20+'[1]Numbers Waiting 1st Cons'!$L$21</f>
        <v>46</v>
      </c>
      <c r="H19" s="15">
        <f>MAX('[1]Waiting Times 2nd Cons'!$F20:$F21)</f>
        <v>0</v>
      </c>
      <c r="I19" s="15">
        <f>SUM('[1]Numbers Waiting 2nd Cons'!$F20:$F21)</f>
        <v>0</v>
      </c>
      <c r="J19" s="16">
        <f>SUM('[1]Number of 1st Cons Apps Held'!$C$20:$L21)</f>
        <v>158</v>
      </c>
      <c r="K19" s="16">
        <f>'[1]Number of 2nd Cons Apps Held'!$L$20+'[1]Number of 2nd Cons Apps Held'!$L$21</f>
        <v>0</v>
      </c>
      <c r="L19" s="16">
        <f>SUM('[1]Number of Priority Apps Held'!$C$20:$L21)</f>
        <v>17</v>
      </c>
      <c r="M19" s="17">
        <f>SUM('[1]District Court Family'!$C$20:$L21)+SUM('[1]District Court Family Appeals'!$C$20:$L21)</f>
        <v>197</v>
      </c>
      <c r="N19" s="17">
        <f>SUM('[1]CC Jud Sep &amp; Div'!$C$20:$L21)</f>
        <v>0</v>
      </c>
      <c r="O19" s="125">
        <f>SUM([1]ADMCA!$C$20:L21)</f>
        <v>18</v>
      </c>
    </row>
    <row r="20" spans="1:15" s="5" customFormat="1" ht="15.5">
      <c r="A20" s="12" t="s">
        <v>23</v>
      </c>
      <c r="B20" s="36">
        <v>3.8</v>
      </c>
      <c r="C20" s="13">
        <f>'[1]Total Applications'!$L$22</f>
        <v>37</v>
      </c>
      <c r="D20" s="13">
        <f>SUM('[1]Total Applications'!$C$22:L22)</f>
        <v>392</v>
      </c>
      <c r="E20" s="14">
        <f>'[1]Waiting Times 1st Cons'!$L$22</f>
        <v>7</v>
      </c>
      <c r="F20" s="14">
        <f>'[1]Number Waiting Priority Apps'!$L$22</f>
        <v>1</v>
      </c>
      <c r="G20" s="14">
        <f>'[1]Numbers Waiting 1st Cons'!$L$22</f>
        <v>23</v>
      </c>
      <c r="H20" s="15">
        <f>'[1]Waiting Times 2nd Cons'!$F22</f>
        <v>0</v>
      </c>
      <c r="I20" s="15">
        <f>'[1]Numbers Waiting 2nd Cons'!$F22</f>
        <v>0</v>
      </c>
      <c r="J20" s="16">
        <f>SUM('[1]Number of 1st Cons Apps Held'!$C22:$L22)</f>
        <v>120</v>
      </c>
      <c r="K20" s="16">
        <f>'[1]Number of 2nd Cons Apps Held'!$L$22</f>
        <v>0</v>
      </c>
      <c r="L20" s="16">
        <f>SUM('[1]Number of Priority Apps Held'!$C22:$L22)</f>
        <v>34</v>
      </c>
      <c r="M20" s="17">
        <f>SUM('[1]District Court Family'!$C22:$L22)+SUM('[1]District Court Family Appeals'!$C22:$L22)</f>
        <v>165</v>
      </c>
      <c r="N20" s="17">
        <f>SUM('[1]CC Jud Sep &amp; Div'!$C22:$L22)</f>
        <v>2</v>
      </c>
      <c r="O20" s="125">
        <f>SUM([1]ADMCA!$C$22:L22)</f>
        <v>10</v>
      </c>
    </row>
    <row r="21" spans="1:15" s="5" customFormat="1" ht="15.5">
      <c r="A21" s="12" t="s">
        <v>24</v>
      </c>
      <c r="B21" s="36">
        <v>4.5999999999999996</v>
      </c>
      <c r="C21" s="13">
        <f>'[1]Total Applications'!$L$23</f>
        <v>118</v>
      </c>
      <c r="D21" s="13">
        <f>SUM('[1]Total Applications'!$C$23:L23)</f>
        <v>863</v>
      </c>
      <c r="E21" s="14">
        <f>'[1]Waiting Times 1st Cons'!$L$23</f>
        <v>21</v>
      </c>
      <c r="F21" s="14">
        <f>'[1]Number Waiting Priority Apps'!$L$23</f>
        <v>9</v>
      </c>
      <c r="G21" s="14">
        <f>'[1]Numbers Waiting 1st Cons'!$L$23</f>
        <v>101</v>
      </c>
      <c r="H21" s="15">
        <f>'[1]Waiting Times 2nd Cons'!$F23</f>
        <v>0</v>
      </c>
      <c r="I21" s="15">
        <f>'[1]Numbers Waiting 2nd Cons'!$F23</f>
        <v>0</v>
      </c>
      <c r="J21" s="16">
        <f>SUM('[1]Number of 1st Cons Apps Held'!$C23:$L23)</f>
        <v>236</v>
      </c>
      <c r="K21" s="16">
        <f>'[1]Number of 2nd Cons Apps Held'!$L$23</f>
        <v>0</v>
      </c>
      <c r="L21" s="16">
        <f>SUM('[1]Number of Priority Apps Held'!$C23:$L23)</f>
        <v>74</v>
      </c>
      <c r="M21" s="17">
        <f>SUM('[1]District Court Family'!$C23:$L23)+SUM('[1]District Court Family Appeals'!$C23:$L23)</f>
        <v>401</v>
      </c>
      <c r="N21" s="17">
        <f>SUM('[1]CC Jud Sep &amp; Div'!$C23:$L23)</f>
        <v>6</v>
      </c>
      <c r="O21" s="125">
        <f>SUM([1]ADMCA!$C$23:L23)</f>
        <v>34</v>
      </c>
    </row>
    <row r="22" spans="1:15" s="5" customFormat="1" ht="15.5">
      <c r="A22" s="12" t="s">
        <v>25</v>
      </c>
      <c r="B22" s="36">
        <v>2</v>
      </c>
      <c r="C22" s="13">
        <f>'[1]Total Applications'!$L$24</f>
        <v>56</v>
      </c>
      <c r="D22" s="13">
        <f>SUM('[1]Total Applications'!$C$24:L24)</f>
        <v>354</v>
      </c>
      <c r="E22" s="14">
        <f>'[1]Waiting Times 1st Cons'!$L$24</f>
        <v>23</v>
      </c>
      <c r="F22" s="14">
        <f>'[1]Number Waiting Priority Apps'!$L$24</f>
        <v>11</v>
      </c>
      <c r="G22" s="14">
        <f>'[1]Numbers Waiting 1st Cons'!$L$24</f>
        <v>54</v>
      </c>
      <c r="H22" s="15">
        <f>'[1]Waiting Times 2nd Cons'!$F24</f>
        <v>0</v>
      </c>
      <c r="I22" s="15">
        <f>'[1]Numbers Waiting 2nd Cons'!$F24</f>
        <v>0</v>
      </c>
      <c r="J22" s="16">
        <f>SUM('[1]Number of 1st Cons Apps Held'!$C24:$L24)</f>
        <v>76</v>
      </c>
      <c r="K22" s="16">
        <f>'[1]Number of 2nd Cons Apps Held'!$L$24</f>
        <v>0</v>
      </c>
      <c r="L22" s="16">
        <f>SUM('[1]Number of Priority Apps Held'!$C24:$L24)</f>
        <v>19</v>
      </c>
      <c r="M22" s="17">
        <f>SUM('[1]District Court Family'!$C24:$L24)+SUM('[1]District Court Family Appeals'!$C24:$L24)</f>
        <v>184</v>
      </c>
      <c r="N22" s="17">
        <f>SUM('[1]CC Jud Sep &amp; Div'!$C24:$L24)</f>
        <v>0</v>
      </c>
      <c r="O22" s="125">
        <f>SUM([1]ADMCA!$C$24:L24)</f>
        <v>2</v>
      </c>
    </row>
    <row r="23" spans="1:15" s="5" customFormat="1" ht="31">
      <c r="A23" s="12" t="s">
        <v>46</v>
      </c>
      <c r="B23" s="36">
        <v>1</v>
      </c>
      <c r="C23" s="71">
        <f>'[1]Total Applications'!$L$25</f>
        <v>7</v>
      </c>
      <c r="D23" s="71">
        <f>SUM('[1]Total Applications'!$C$25:L25)</f>
        <v>31</v>
      </c>
      <c r="E23" s="72">
        <f>'[1]Waiting Times 1st Cons'!$L$25</f>
        <v>8</v>
      </c>
      <c r="F23" s="72">
        <f>'[1]Number Waiting Priority Apps'!$L$25</f>
        <v>0</v>
      </c>
      <c r="G23" s="72">
        <f>'[1]Numbers Waiting 1st Cons'!$L$25</f>
        <v>8</v>
      </c>
      <c r="H23" s="78"/>
      <c r="I23" s="78"/>
      <c r="J23" s="75">
        <f>SUM('[1]Number of 1st Cons Apps Held'!$C25:$L25)</f>
        <v>27</v>
      </c>
      <c r="K23" s="75">
        <f>'[1]Number of 2nd Cons Apps Held'!$L$25</f>
        <v>0</v>
      </c>
      <c r="L23" s="75">
        <f>SUM('[1]Number of Priority Apps Held'!$C25:$L25)</f>
        <v>0</v>
      </c>
      <c r="M23" s="77">
        <f>SUM('[1]District Court Family'!$C25:$L25)+SUM('[1]District Court Family Appeals'!$C25:$L25)</f>
        <v>0</v>
      </c>
      <c r="N23" s="77">
        <f>SUM('[1]CC Jud Sep &amp; Div'!$C25:$L25)</f>
        <v>0</v>
      </c>
      <c r="O23" s="99">
        <f>SUM([1]ADMCA!$C$25:L25)</f>
        <v>0</v>
      </c>
    </row>
    <row r="24" spans="1:15" s="5" customFormat="1" ht="15.5">
      <c r="A24" s="12" t="s">
        <v>26</v>
      </c>
      <c r="B24" s="36">
        <v>2.3317000000000001</v>
      </c>
      <c r="C24" s="13">
        <f>'[1]Total Applications'!$L$26+'[1]Total Applications'!$L$27</f>
        <v>21</v>
      </c>
      <c r="D24" s="13">
        <f>SUM('[1]Total Applications'!$C$26:L27)</f>
        <v>213</v>
      </c>
      <c r="E24" s="14">
        <f>MAX('[1]Waiting Times 1st Cons'!$L$26:$L$27)</f>
        <v>11</v>
      </c>
      <c r="F24" s="14">
        <f>'[1]Number Waiting Priority Apps'!$L$26+'[1]Number Waiting Priority Apps'!$L$27</f>
        <v>1</v>
      </c>
      <c r="G24" s="14">
        <f>'[1]Numbers Waiting 1st Cons'!$L$26+'[1]Numbers Waiting 1st Cons'!$L$27</f>
        <v>13</v>
      </c>
      <c r="H24" s="15">
        <f>MAX('[1]Waiting Times 2nd Cons'!$F25:F26)</f>
        <v>0</v>
      </c>
      <c r="I24" s="15">
        <f>SUM('[1]Numbers Waiting 2nd Cons'!$F25:F26)</f>
        <v>0</v>
      </c>
      <c r="J24" s="16">
        <f>SUM('[1]Number of 1st Cons Apps Held'!$C$26:$L27)</f>
        <v>80</v>
      </c>
      <c r="K24" s="16">
        <f>'[1]Number of 2nd Cons Apps Held'!$L$26+'[1]Number of 2nd Cons Apps Held'!$L$27</f>
        <v>0</v>
      </c>
      <c r="L24" s="16">
        <f>SUM('[1]Number of Priority Apps Held'!$C$26:$L27)</f>
        <v>23</v>
      </c>
      <c r="M24" s="17">
        <f>SUM('[1]District Court Family Appeals'!$C$26:$L27)+SUM('[1]District Court Family'!$C$26:$L27)</f>
        <v>94</v>
      </c>
      <c r="N24" s="17">
        <f>SUM('[1]CC Jud Sep &amp; Div'!$C$26:$L27)</f>
        <v>1</v>
      </c>
      <c r="O24" s="125">
        <f>SUM([1]ADMCA!$C$26:L27)</f>
        <v>3</v>
      </c>
    </row>
    <row r="25" spans="1:15" s="5" customFormat="1" ht="15.5">
      <c r="A25" s="12" t="s">
        <v>27</v>
      </c>
      <c r="B25" s="36">
        <v>4</v>
      </c>
      <c r="C25" s="13">
        <f>'[1]Total Applications'!$L$29</f>
        <v>60</v>
      </c>
      <c r="D25" s="13">
        <f>SUM('[1]Total Applications'!$C$29:L29)</f>
        <v>545</v>
      </c>
      <c r="E25" s="14">
        <f>'[1]Waiting Times 1st Cons'!$L$29</f>
        <v>17</v>
      </c>
      <c r="F25" s="14">
        <f>'[1]Number Waiting Priority Apps'!$L$29</f>
        <v>4</v>
      </c>
      <c r="G25" s="14">
        <f>'[1]Numbers Waiting 1st Cons'!$L$29</f>
        <v>46</v>
      </c>
      <c r="H25" s="15">
        <f>'[1]Waiting Times 2nd Cons'!$F28</f>
        <v>0</v>
      </c>
      <c r="I25" s="15">
        <f>'[1]Numbers Waiting 2nd Cons'!$F28</f>
        <v>0</v>
      </c>
      <c r="J25" s="16">
        <f>SUM('[1]Number of 1st Cons Apps Held'!$C29:$L29)</f>
        <v>150</v>
      </c>
      <c r="K25" s="16">
        <f>'[1]Number of 2nd Cons Apps Held'!$L$29</f>
        <v>0</v>
      </c>
      <c r="L25" s="16">
        <f>SUM('[1]Number of Priority Apps Held'!$C29:$L29)</f>
        <v>16</v>
      </c>
      <c r="M25" s="17">
        <f>SUM('[1]District Court Family'!$C29:$L29)+SUM('[1]District Court Family Appeals'!$C29:$L29)</f>
        <v>308</v>
      </c>
      <c r="N25" s="17">
        <f>SUM('[1]CC Jud Sep &amp; Div'!$C29:$L29)</f>
        <v>0</v>
      </c>
      <c r="O25" s="125">
        <f>SUM([1]ADMCA!$C$29:L29)</f>
        <v>1</v>
      </c>
    </row>
    <row r="26" spans="1:15" s="5" customFormat="1" ht="15.5">
      <c r="A26" s="12" t="s">
        <v>28</v>
      </c>
      <c r="B26" s="36">
        <v>5</v>
      </c>
      <c r="C26" s="13">
        <f>'[1]Total Applications'!$L$30</f>
        <v>36</v>
      </c>
      <c r="D26" s="13">
        <f>SUM('[1]Total Applications'!$C$30:L30)</f>
        <v>373</v>
      </c>
      <c r="E26" s="14">
        <f>'[1]Waiting Times 1st Cons'!$L$30</f>
        <v>15</v>
      </c>
      <c r="F26" s="14">
        <f>'[1]Number Waiting Priority Apps'!$L$30</f>
        <v>5</v>
      </c>
      <c r="G26" s="14">
        <f>'[1]Numbers Waiting 1st Cons'!$L$30</f>
        <v>35</v>
      </c>
      <c r="H26" s="15">
        <f>'[1]Waiting Times 2nd Cons'!$F29</f>
        <v>0</v>
      </c>
      <c r="I26" s="15">
        <f>'[1]Numbers Waiting 2nd Cons'!$F29</f>
        <v>0</v>
      </c>
      <c r="J26" s="16">
        <f>SUM('[1]Number of 1st Cons Apps Held'!$C30:$L30)</f>
        <v>101</v>
      </c>
      <c r="K26" s="16">
        <f>'[1]Number of 2nd Cons Apps Held'!$L$30</f>
        <v>0</v>
      </c>
      <c r="L26" s="16">
        <f>SUM('[1]Number of Priority Apps Held'!$C30:$L30)</f>
        <v>32</v>
      </c>
      <c r="M26" s="17">
        <f>SUM('[1]District Court Family'!$C30:$L30)+SUM('[1]District Court Family Appeals'!$C30:$L30)</f>
        <v>162</v>
      </c>
      <c r="N26" s="17">
        <f>SUM('[1]CC Jud Sep &amp; Div'!$C30:$L30)</f>
        <v>0</v>
      </c>
      <c r="O26" s="96">
        <f>SUM([1]ADMCA!$C$30:L30)</f>
        <v>17</v>
      </c>
    </row>
    <row r="27" spans="1:15" s="5" customFormat="1" ht="15.5">
      <c r="A27" s="12" t="s">
        <v>29</v>
      </c>
      <c r="B27" s="36">
        <v>2.8</v>
      </c>
      <c r="C27" s="13">
        <f>'[1]Total Applications'!$L$31</f>
        <v>19</v>
      </c>
      <c r="D27" s="13">
        <f>SUM('[1]Total Applications'!$C$31:L31)</f>
        <v>246</v>
      </c>
      <c r="E27" s="14">
        <f>'[1]Waiting Times 1st Cons'!$L$31</f>
        <v>7</v>
      </c>
      <c r="F27" s="14">
        <f>'[1]Number Waiting Priority Apps'!$L$31</f>
        <v>0</v>
      </c>
      <c r="G27" s="14">
        <f>'[1]Numbers Waiting 1st Cons'!$L$31</f>
        <v>25</v>
      </c>
      <c r="H27" s="15">
        <f>'[1]Waiting Times 2nd Cons'!$F30</f>
        <v>0</v>
      </c>
      <c r="I27" s="15">
        <f>'[1]Numbers Waiting 2nd Cons'!$F30</f>
        <v>0</v>
      </c>
      <c r="J27" s="16">
        <f>SUM('[1]Number of 1st Cons Apps Held'!$C31:$L31)</f>
        <v>95</v>
      </c>
      <c r="K27" s="16">
        <f>'[1]Number of 2nd Cons Apps Held'!$L$31</f>
        <v>0</v>
      </c>
      <c r="L27" s="16">
        <f>SUM('[1]Number of Priority Apps Held'!$C31:$L31)</f>
        <v>16</v>
      </c>
      <c r="M27" s="17">
        <f>SUM('[1]District Court Family'!$C31:$L31)+SUM('[1]District Court Family Appeals'!$C31:$L31)</f>
        <v>103</v>
      </c>
      <c r="N27" s="17">
        <f>SUM('[1]CC Jud Sep &amp; Div'!$C31:$L31)</f>
        <v>0</v>
      </c>
      <c r="O27" s="125">
        <f>SUM([1]ADMCA!$C$31:L31)</f>
        <v>3</v>
      </c>
    </row>
    <row r="28" spans="1:15" s="5" customFormat="1" ht="15.5">
      <c r="A28" s="12" t="s">
        <v>30</v>
      </c>
      <c r="B28" s="36">
        <v>1</v>
      </c>
      <c r="C28" s="13">
        <f>'[1]Total Applications'!$L$32</f>
        <v>31</v>
      </c>
      <c r="D28" s="13">
        <f>SUM('[1]Total Applications'!$C$32:L32)</f>
        <v>290</v>
      </c>
      <c r="E28" s="14">
        <f>'[1]Waiting Times 1st Cons'!$L$32</f>
        <v>27</v>
      </c>
      <c r="F28" s="14">
        <f>'[1]Number Waiting Priority Apps'!$L$32</f>
        <v>4</v>
      </c>
      <c r="G28" s="14">
        <f>'[1]Numbers Waiting 1st Cons'!$L$32</f>
        <v>60</v>
      </c>
      <c r="H28" s="15">
        <f>'[1]Waiting Times 2nd Cons'!$F31</f>
        <v>0</v>
      </c>
      <c r="I28" s="15">
        <f>'[1]Numbers Waiting 2nd Cons'!$F31</f>
        <v>0</v>
      </c>
      <c r="J28" s="16">
        <f>SUM('[1]Number of 1st Cons Apps Held'!$C32:$L32)</f>
        <v>31</v>
      </c>
      <c r="K28" s="16">
        <f>'[1]Number of 2nd Cons Apps Held'!$L$32</f>
        <v>0</v>
      </c>
      <c r="L28" s="16">
        <f>SUM('[1]Number of Priority Apps Held'!$C32:$L32)</f>
        <v>19</v>
      </c>
      <c r="M28" s="17">
        <f>SUM('[1]District Court Family'!$C32:$L32)+SUM('[1]District Court Family Appeals'!$C32:$L32)</f>
        <v>131</v>
      </c>
      <c r="N28" s="17">
        <f>SUM('[1]CC Jud Sep &amp; Div'!$C32:$L32)</f>
        <v>18</v>
      </c>
      <c r="O28" s="126">
        <f>SUM([1]ADMCA!$C$32:L32)</f>
        <v>8</v>
      </c>
    </row>
    <row r="29" spans="1:15" s="5" customFormat="1" ht="15.5">
      <c r="A29" s="12" t="s">
        <v>31</v>
      </c>
      <c r="B29" s="36">
        <v>2.6</v>
      </c>
      <c r="C29" s="13">
        <f>'[1]Total Applications'!$L$33</f>
        <v>25</v>
      </c>
      <c r="D29" s="13">
        <f>SUM('[1]Total Applications'!$C$33:L33)</f>
        <v>258</v>
      </c>
      <c r="E29" s="14">
        <f>'[1]Waiting Times 1st Cons'!$L$33</f>
        <v>45</v>
      </c>
      <c r="F29" s="14">
        <f>'[1]Number Waiting Priority Apps'!$L$33</f>
        <v>11</v>
      </c>
      <c r="G29" s="14">
        <f>'[1]Numbers Waiting 1st Cons'!$L$33</f>
        <v>136</v>
      </c>
      <c r="H29" s="15">
        <f>'[1]Waiting Times 2nd Cons'!$F32</f>
        <v>0</v>
      </c>
      <c r="I29" s="15">
        <f>'[1]Numbers Waiting 2nd Cons'!$F32</f>
        <v>0</v>
      </c>
      <c r="J29" s="16">
        <f>SUM('[1]Number of 1st Cons Apps Held'!$C33:$L33)</f>
        <v>115</v>
      </c>
      <c r="K29" s="16">
        <f>'[1]Number of 2nd Cons Apps Held'!$L$33</f>
        <v>0</v>
      </c>
      <c r="L29" s="16">
        <f>SUM('[1]Number of Priority Apps Held'!$C33:$L33)</f>
        <v>49</v>
      </c>
      <c r="M29" s="17">
        <f>SUM('[1]District Court Family'!$C33:$L33)+SUM('[1]District Court Family Appeals'!$C33:$L33)</f>
        <v>33</v>
      </c>
      <c r="N29" s="17">
        <f>SUM('[1]CC Jud Sep &amp; Div'!$C33:$L33)</f>
        <v>19</v>
      </c>
      <c r="O29" s="126">
        <f>SUM([1]ADMCA!$C$33:L33)</f>
        <v>2</v>
      </c>
    </row>
    <row r="30" spans="1:15" s="5" customFormat="1" ht="15.5">
      <c r="A30" s="12" t="s">
        <v>32</v>
      </c>
      <c r="B30" s="36">
        <v>14</v>
      </c>
      <c r="C30" s="13">
        <f>'[1]Total Applications'!$L$34+'[1]Total Applications'!$L$35</f>
        <v>809</v>
      </c>
      <c r="D30" s="13">
        <f>SUM('[1]Total Applications'!$C$34:L35)</f>
        <v>8706</v>
      </c>
      <c r="E30" s="14">
        <f>'[1]Waiting Times 1st Cons'!$L$34</f>
        <v>23</v>
      </c>
      <c r="F30" s="14">
        <f>'[1]Number Waiting Priority Apps'!$L$34</f>
        <v>1</v>
      </c>
      <c r="G30" s="14">
        <f>'[1]Numbers Waiting 1st Cons'!$L$34</f>
        <v>49</v>
      </c>
      <c r="H30" s="15">
        <f>MAX('[1]Waiting Times 2nd Cons'!$F33)</f>
        <v>0</v>
      </c>
      <c r="I30" s="15">
        <f>SUM('[1]Numbers Waiting 2nd Cons'!$F33)</f>
        <v>0</v>
      </c>
      <c r="J30" s="16">
        <f>SUM('[1]Number of 1st Cons Apps Held'!$C34:L35)</f>
        <v>935</v>
      </c>
      <c r="K30" s="16">
        <f>'[1]Number of 2nd Cons Apps Held'!$L$34+'[1]Number of 2nd Cons Apps Held'!$L$35</f>
        <v>0</v>
      </c>
      <c r="L30" s="16">
        <f>SUM('[1]Number of Priority Apps Held'!$C34:$L35)</f>
        <v>827</v>
      </c>
      <c r="M30" s="17">
        <f>SUM('[1]District Court Family Appeals'!$C$34:$L34)+SUM('[1]District Court Family'!$C34:$L34)</f>
        <v>51</v>
      </c>
      <c r="N30" s="17">
        <f>SUM('[1]CC Jud Sep &amp; Div'!$C34:$L34)</f>
        <v>0</v>
      </c>
      <c r="O30" s="96">
        <f>SUM([1]ADMCA!$C$34:L34)</f>
        <v>6</v>
      </c>
    </row>
    <row r="31" spans="1:15" s="5" customFormat="1" ht="15.5">
      <c r="A31" s="12" t="s">
        <v>33</v>
      </c>
      <c r="B31" s="36">
        <v>2.8</v>
      </c>
      <c r="C31" s="13">
        <f>'[1]Total Applications'!$L$36</f>
        <v>18</v>
      </c>
      <c r="D31" s="13">
        <f>SUM('[1]Total Applications'!$C$36:L36)</f>
        <v>162</v>
      </c>
      <c r="E31" s="14">
        <f>'[1]Waiting Times 1st Cons'!$L$36</f>
        <v>29</v>
      </c>
      <c r="F31" s="14">
        <f>'[1]Number Waiting Priority Apps'!$L$36</f>
        <v>2</v>
      </c>
      <c r="G31" s="14">
        <f>'[1]Numbers Waiting 1st Cons'!$L$36</f>
        <v>67</v>
      </c>
      <c r="H31" s="15">
        <f>'[1]Waiting Times 2nd Cons'!$F35</f>
        <v>0</v>
      </c>
      <c r="I31" s="15">
        <f>'[1]Numbers Waiting 2nd Cons'!$F35</f>
        <v>0</v>
      </c>
      <c r="J31" s="16">
        <f>SUM('[1]Number of 1st Cons Apps Held'!$C36:$L36)</f>
        <v>69</v>
      </c>
      <c r="K31" s="16">
        <f>'[1]Number of 2nd Cons Apps Held'!$L$36</f>
        <v>0</v>
      </c>
      <c r="L31" s="16">
        <f>SUM('[1]Number of Priority Apps Held'!$C36:$L36)</f>
        <v>15</v>
      </c>
      <c r="M31" s="17">
        <f>SUM('[1]District Court Family'!$C36:$L36)+SUM('[1]District Court Family Appeals'!$C36:$L36)</f>
        <v>28</v>
      </c>
      <c r="N31" s="17">
        <f>SUM('[1]CC Jud Sep &amp; Div'!$C36:$L36)</f>
        <v>27</v>
      </c>
      <c r="O31" s="125">
        <f>SUM([1]ADMCA!$C$36:L36)</f>
        <v>3</v>
      </c>
    </row>
    <row r="32" spans="1:15" s="5" customFormat="1" ht="15.5">
      <c r="A32" s="12" t="s">
        <v>34</v>
      </c>
      <c r="B32" s="36">
        <v>4.8</v>
      </c>
      <c r="C32" s="13">
        <f>'[1]Total Applications'!$L$37</f>
        <v>65</v>
      </c>
      <c r="D32" s="13">
        <f>SUM('[1]Total Applications'!$C$37:L37)</f>
        <v>496</v>
      </c>
      <c r="E32" s="14">
        <f>'[1]Waiting Times 1st Cons'!$L$37</f>
        <v>7</v>
      </c>
      <c r="F32" s="14">
        <f>'[1]Number Waiting Priority Apps'!$L$37</f>
        <v>3</v>
      </c>
      <c r="G32" s="14">
        <f>'[1]Numbers Waiting 1st Cons'!$L$37</f>
        <v>35</v>
      </c>
      <c r="H32" s="15">
        <f>'[1]Waiting Times 2nd Cons'!$F36</f>
        <v>0</v>
      </c>
      <c r="I32" s="15">
        <f>'[1]Numbers Waiting 2nd Cons'!$F36</f>
        <v>0</v>
      </c>
      <c r="J32" s="16">
        <f>SUM('[1]Number of 1st Cons Apps Held'!$C37:$L37)</f>
        <v>214</v>
      </c>
      <c r="K32" s="16">
        <f>'[1]Number of 2nd Cons Apps Held'!$L$37</f>
        <v>0</v>
      </c>
      <c r="L32" s="16">
        <f>SUM('[1]Number of Priority Apps Held'!$C37:$L37)</f>
        <v>57</v>
      </c>
      <c r="M32" s="17">
        <f>SUM('[1]District Court Family'!$C37:$L37)+SUM('[1]District Court Family Appeals'!$C37:$L37)</f>
        <v>197</v>
      </c>
      <c r="N32" s="17">
        <f>SUM('[1]CC Jud Sep &amp; Div'!$C37:$L37)</f>
        <v>0</v>
      </c>
      <c r="O32" s="126">
        <f>SUM([1]ADMCA!$C$37:L37)</f>
        <v>0</v>
      </c>
    </row>
    <row r="33" spans="1:15" s="5" customFormat="1" ht="15.5">
      <c r="A33" s="12" t="s">
        <v>35</v>
      </c>
      <c r="B33" s="36">
        <v>2</v>
      </c>
      <c r="C33" s="13">
        <f>'[1]Total Applications'!$L$38</f>
        <v>20</v>
      </c>
      <c r="D33" s="13">
        <f>SUM('[1]Total Applications'!$C$38:L38)</f>
        <v>137</v>
      </c>
      <c r="E33" s="14">
        <f>'[1]Waiting Times 1st Cons'!$L$38</f>
        <v>0</v>
      </c>
      <c r="F33" s="14">
        <f>'[1]Number Waiting Priority Apps'!$L$38</f>
        <v>0</v>
      </c>
      <c r="G33" s="14">
        <f>'[1]Numbers Waiting 1st Cons'!$L$38</f>
        <v>0</v>
      </c>
      <c r="H33" s="15">
        <f>'[1]Waiting Times 2nd Cons'!$F37</f>
        <v>0</v>
      </c>
      <c r="I33" s="15">
        <f>'[1]Numbers Waiting 2nd Cons'!$F37</f>
        <v>0</v>
      </c>
      <c r="J33" s="16">
        <f>SUM('[1]Number of 1st Cons Apps Held'!$C38:$L38)</f>
        <v>59</v>
      </c>
      <c r="K33" s="16">
        <f>'[1]Number of 2nd Cons Apps Held'!$L$38</f>
        <v>0</v>
      </c>
      <c r="L33" s="16">
        <f>SUM('[1]Number of Priority Apps Held'!$C38:$L38)</f>
        <v>4</v>
      </c>
      <c r="M33" s="17">
        <f>SUM('[1]District Court Family'!$C38:$L38)+SUM('[1]District Court Family Appeals'!$C38:$L38)</f>
        <v>69</v>
      </c>
      <c r="N33" s="17">
        <f>SUM('[1]CC Jud Sep &amp; Div'!$C38:$L38)</f>
        <v>0</v>
      </c>
      <c r="O33" s="126">
        <f>SUM([1]ADMCA!$C$38:L38)</f>
        <v>0</v>
      </c>
    </row>
    <row r="34" spans="1:15" s="5" customFormat="1" ht="15.5">
      <c r="A34" s="12" t="s">
        <v>36</v>
      </c>
      <c r="B34" s="36">
        <v>2</v>
      </c>
      <c r="C34" s="13">
        <f>'[1]Total Applications'!$L$39</f>
        <v>36</v>
      </c>
      <c r="D34" s="13">
        <f>SUM('[1]Total Applications'!$C$39:L39)</f>
        <v>353</v>
      </c>
      <c r="E34" s="14">
        <f>'[1]Waiting Times 1st Cons'!$L$39</f>
        <v>21</v>
      </c>
      <c r="F34" s="14">
        <f>'[1]Number Waiting Priority Apps'!$L$39</f>
        <v>4</v>
      </c>
      <c r="G34" s="14">
        <f>'[1]Numbers Waiting 1st Cons'!$L$39</f>
        <v>26</v>
      </c>
      <c r="H34" s="15">
        <f>'[1]Waiting Times 2nd Cons'!$F38</f>
        <v>0</v>
      </c>
      <c r="I34" s="15">
        <f>'[1]Numbers Waiting 2nd Cons'!$F38</f>
        <v>0</v>
      </c>
      <c r="J34" s="16">
        <f>SUM('[1]Number of 1st Cons Apps Held'!$C39:$L39)</f>
        <v>92</v>
      </c>
      <c r="K34" s="16">
        <f>'[1]Number of 2nd Cons Apps Held'!$L$39</f>
        <v>0</v>
      </c>
      <c r="L34" s="16">
        <f>SUM('[1]Number of Priority Apps Held'!$C39:$L39)</f>
        <v>23</v>
      </c>
      <c r="M34" s="17">
        <f>SUM('[1]District Court Family'!$C39:$L39)+SUM('[1]District Court Family Appeals'!$C39:$L39)</f>
        <v>168</v>
      </c>
      <c r="N34" s="17">
        <f>SUM('[1]CC Jud Sep &amp; Div'!$C39:$L39)</f>
        <v>0</v>
      </c>
      <c r="O34" s="96">
        <f>SUM([1]ADMCA!$C$39:L39)</f>
        <v>23</v>
      </c>
    </row>
    <row r="35" spans="1:15" s="5" customFormat="1" ht="15.5">
      <c r="A35" s="12" t="s">
        <v>37</v>
      </c>
      <c r="B35" s="36">
        <v>3.6</v>
      </c>
      <c r="C35" s="13">
        <f>'[1]Total Applications'!$L$40</f>
        <v>54</v>
      </c>
      <c r="D35" s="13">
        <f>SUM('[1]Total Applications'!$C$40:L40)</f>
        <v>464</v>
      </c>
      <c r="E35" s="14">
        <f>'[1]Waiting Times 1st Cons'!$L$40</f>
        <v>10</v>
      </c>
      <c r="F35" s="14">
        <f>'[1]Number Waiting Priority Apps'!$L$40</f>
        <v>1</v>
      </c>
      <c r="G35" s="14">
        <f>'[1]Numbers Waiting 1st Cons'!$L$40</f>
        <v>28</v>
      </c>
      <c r="H35" s="15">
        <f>'[1]Waiting Times 2nd Cons'!$F39</f>
        <v>0</v>
      </c>
      <c r="I35" s="15">
        <f>'[1]Numbers Waiting 2nd Cons'!$F39</f>
        <v>0</v>
      </c>
      <c r="J35" s="16">
        <f>SUM('[1]Number of 1st Cons Apps Held'!$C40:$L40)</f>
        <v>163</v>
      </c>
      <c r="K35" s="16">
        <f>'[1]Number of 2nd Cons Apps Held'!$L$40</f>
        <v>0</v>
      </c>
      <c r="L35" s="16">
        <f>SUM('[1]Number of Priority Apps Held'!$C40:$L40)</f>
        <v>37</v>
      </c>
      <c r="M35" s="17">
        <f>SUM('[1]District Court Family'!$C40:$L40)+SUM('[1]District Court Family Appeals'!$C40:$L40)</f>
        <v>196</v>
      </c>
      <c r="N35" s="17">
        <f>SUM('[1]CC Jud Sep &amp; Div'!$C40:$L40)</f>
        <v>0</v>
      </c>
      <c r="O35" s="94">
        <f>SUM([1]ADMCA!$C$40:L40)</f>
        <v>15</v>
      </c>
    </row>
    <row r="36" spans="1:15" s="5" customFormat="1" ht="16" thickBot="1">
      <c r="A36" s="18" t="s">
        <v>38</v>
      </c>
      <c r="B36" s="56">
        <v>3.5</v>
      </c>
      <c r="C36" s="106">
        <f>'[1]Total Applications'!$L$41</f>
        <v>58</v>
      </c>
      <c r="D36" s="106">
        <f>SUM('[1]Total Applications'!$C$41:L41)</f>
        <v>404</v>
      </c>
      <c r="E36" s="107">
        <f>'[1]Waiting Times 1st Cons'!$L$41</f>
        <v>29</v>
      </c>
      <c r="F36" s="107">
        <f>'[1]Number Waiting Priority Apps'!$L$41</f>
        <v>7</v>
      </c>
      <c r="G36" s="107">
        <f>'[1]Numbers Waiting 1st Cons'!$L$41</f>
        <v>58</v>
      </c>
      <c r="H36" s="20">
        <f>'[1]Waiting Times 2nd Cons'!$F40</f>
        <v>0</v>
      </c>
      <c r="I36" s="20">
        <f>'[1]Numbers Waiting 2nd Cons'!$F40</f>
        <v>0</v>
      </c>
      <c r="J36" s="81">
        <f>SUM('[1]Number of 1st Cons Apps Held'!$C41:$L41)</f>
        <v>112</v>
      </c>
      <c r="K36" s="81">
        <f>'[1]Number of 2nd Cons Apps Held'!$L$41</f>
        <v>0</v>
      </c>
      <c r="L36" s="81">
        <f>SUM('[1]Number of Priority Apps Held'!$C41:$L41)</f>
        <v>51</v>
      </c>
      <c r="M36" s="82">
        <f>SUM('[1]District Court Family'!$C41:$L41)+SUM('[1]District Court Family Appeals'!$C41:$L41)</f>
        <v>178</v>
      </c>
      <c r="N36" s="82">
        <f>SUM('[1]CC Jud Sep &amp; Div'!$C41:$L41)</f>
        <v>0</v>
      </c>
      <c r="O36" s="94">
        <f>SUM([1]ADMCA!$C$41:L41)</f>
        <v>35</v>
      </c>
    </row>
    <row r="37" spans="1:15" ht="14" thickTop="1">
      <c r="O37" s="130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25" right="0.25" top="0.75" bottom="0.75" header="0.3" footer="0.3"/>
  <pageSetup paperSize="8"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7"/>
  <sheetViews>
    <sheetView tabSelected="1" zoomScale="90" zoomScaleNormal="90" workbookViewId="0">
      <pane xSplit="1" topLeftCell="B1" activePane="topRight" state="frozen"/>
      <selection activeCell="A4" sqref="A4"/>
      <selection pane="topRight" activeCell="B25" sqref="B25"/>
    </sheetView>
  </sheetViews>
  <sheetFormatPr defaultRowHeight="13.5"/>
  <cols>
    <col min="1" max="1" width="21.765625" bestFit="1" customWidth="1"/>
    <col min="2" max="2" width="15.61328125" bestFit="1" customWidth="1"/>
    <col min="3" max="5" width="14.61328125" customWidth="1"/>
    <col min="6" max="6" width="8.3828125" bestFit="1" customWidth="1"/>
    <col min="7" max="7" width="10.23046875" customWidth="1"/>
    <col min="8" max="9" width="14.15234375" hidden="1" customWidth="1"/>
    <col min="10" max="10" width="11.84375" customWidth="1"/>
    <col min="11" max="11" width="9.61328125" style="19" hidden="1" customWidth="1"/>
    <col min="12" max="12" width="13" customWidth="1"/>
    <col min="13" max="14" width="22.61328125" customWidth="1"/>
    <col min="15" max="15" width="21.4609375" customWidth="1"/>
  </cols>
  <sheetData>
    <row r="1" spans="1:16" ht="25.5" thickTop="1">
      <c r="A1" s="145" t="s">
        <v>0</v>
      </c>
      <c r="B1" s="146"/>
      <c r="C1" s="146"/>
      <c r="D1" s="146"/>
      <c r="E1" s="1"/>
      <c r="F1" s="1"/>
      <c r="G1" s="1"/>
      <c r="H1" s="1"/>
      <c r="I1" s="1"/>
      <c r="J1" s="1"/>
      <c r="K1" s="1"/>
      <c r="L1" s="1"/>
      <c r="M1" s="1"/>
      <c r="N1" s="1"/>
      <c r="O1" s="105"/>
    </row>
    <row r="2" spans="1:16" ht="25">
      <c r="A2" s="147" t="s">
        <v>56</v>
      </c>
      <c r="B2" s="148"/>
      <c r="C2" s="148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59"/>
    </row>
    <row r="3" spans="1:16" ht="25">
      <c r="A3" s="21"/>
      <c r="B3" s="22"/>
      <c r="C3" s="2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59"/>
    </row>
    <row r="4" spans="1:16" s="5" customFormat="1" ht="18.75" customHeight="1">
      <c r="A4" s="4"/>
      <c r="B4" s="31" t="s">
        <v>45</v>
      </c>
      <c r="C4" s="149" t="s">
        <v>41</v>
      </c>
      <c r="D4" s="149"/>
      <c r="E4" s="150" t="s">
        <v>1</v>
      </c>
      <c r="F4" s="150"/>
      <c r="G4" s="150"/>
      <c r="H4" s="151" t="s">
        <v>2</v>
      </c>
      <c r="I4" s="151"/>
      <c r="J4" s="142" t="s">
        <v>3</v>
      </c>
      <c r="K4" s="142"/>
      <c r="L4" s="142"/>
      <c r="M4" s="143" t="s">
        <v>40</v>
      </c>
      <c r="N4" s="143"/>
      <c r="O4" s="144"/>
      <c r="P4" s="133"/>
    </row>
    <row r="5" spans="1:16" s="5" customFormat="1" ht="31">
      <c r="A5" s="6" t="s">
        <v>4</v>
      </c>
      <c r="B5" s="32"/>
      <c r="C5" s="7" t="s">
        <v>42</v>
      </c>
      <c r="D5" s="136" t="s">
        <v>5</v>
      </c>
      <c r="E5" s="8" t="s">
        <v>6</v>
      </c>
      <c r="F5" s="8" t="s">
        <v>7</v>
      </c>
      <c r="G5" s="8" t="s">
        <v>8</v>
      </c>
      <c r="H5" s="9" t="s">
        <v>6</v>
      </c>
      <c r="I5" s="9" t="s">
        <v>8</v>
      </c>
      <c r="J5" s="10" t="s">
        <v>43</v>
      </c>
      <c r="K5" s="10" t="s">
        <v>44</v>
      </c>
      <c r="L5" s="10" t="s">
        <v>7</v>
      </c>
      <c r="M5" s="11" t="s">
        <v>39</v>
      </c>
      <c r="N5" s="11" t="s">
        <v>9</v>
      </c>
      <c r="O5" s="63" t="s">
        <v>60</v>
      </c>
    </row>
    <row r="6" spans="1:16" s="5" customFormat="1" ht="15.5">
      <c r="A6" s="12" t="s">
        <v>10</v>
      </c>
      <c r="B6" s="36">
        <v>3.4</v>
      </c>
      <c r="C6" s="13">
        <f>'[1]Total Applications'!$M$4+'[1]Total Applications'!$M$5</f>
        <v>35</v>
      </c>
      <c r="D6" s="13">
        <f>SUM('[1]Total Applications'!$C$4:M5)</f>
        <v>348</v>
      </c>
      <c r="E6" s="14">
        <f>MAX('[1]Waiting Times 1st Cons'!$M$4+'[1]Waiting Times 1st Cons'!$M$5)</f>
        <v>4</v>
      </c>
      <c r="F6" s="14">
        <f>'[1]Number Waiting Priority Apps'!$M$4+'[1]Number Waiting Priority Apps'!$M$5</f>
        <v>0</v>
      </c>
      <c r="G6" s="14">
        <f>'[1]Numbers Waiting 1st Cons'!$M$4+'[1]Numbers Waiting 1st Cons'!$M$5</f>
        <v>15</v>
      </c>
      <c r="H6" s="15">
        <f>MAX('[1]Waiting Times 2nd Cons'!$F4:$F5)</f>
        <v>0</v>
      </c>
      <c r="I6" s="15">
        <f>SUM('[1]Numbers Waiting 1st Cons'!$F4:$F5)</f>
        <v>13</v>
      </c>
      <c r="J6" s="16">
        <f>SUM('[1]Number of 1st Cons Apps Held'!$C$4:$M5)</f>
        <v>126</v>
      </c>
      <c r="K6" s="16">
        <f>'[1]Number of 2nd Cons Apps Held'!$M$4+'[1]Number of 2nd Cons Apps Held'!$M$5</f>
        <v>0</v>
      </c>
      <c r="L6" s="16">
        <f>SUM('[1]Number of Priority Apps Held'!$C$4:$M5)</f>
        <v>16</v>
      </c>
      <c r="M6" s="17">
        <f>SUM('[1]District Court Family'!$C4:$M5)+SUM('[1]District Court Family Appeals'!$C4:$M5)</f>
        <v>153</v>
      </c>
      <c r="N6" s="17">
        <f>SUM('[1]CC Jud Sep &amp; Div'!$C$4:$M5)</f>
        <v>0</v>
      </c>
      <c r="O6" s="126">
        <f>SUM([1]ADMCA!$C$4:M5)</f>
        <v>0</v>
      </c>
    </row>
    <row r="7" spans="1:16" s="5" customFormat="1" ht="15.5">
      <c r="A7" s="12" t="s">
        <v>11</v>
      </c>
      <c r="B7" s="36">
        <v>2</v>
      </c>
      <c r="C7" s="13">
        <f>'[1]Total Applications'!$M$6</f>
        <v>2</v>
      </c>
      <c r="D7" s="13">
        <f>SUM('[1]Total Applications'!$C$6:M6)</f>
        <v>61</v>
      </c>
      <c r="E7" s="14">
        <f>'[1]Waiting Times 1st Cons'!$M$6</f>
        <v>2</v>
      </c>
      <c r="F7" s="14">
        <f>'[1]Number Waiting Priority Apps'!$M$6</f>
        <v>0</v>
      </c>
      <c r="G7" s="14">
        <f>'[1]Numbers Waiting 1st Cons'!$M$6</f>
        <v>1</v>
      </c>
      <c r="H7" s="15">
        <f>'[1]Waiting Times 2nd Cons'!$F6</f>
        <v>0</v>
      </c>
      <c r="I7" s="15">
        <f>'[1]Numbers Waiting 2nd Cons'!$F6</f>
        <v>0</v>
      </c>
      <c r="J7" s="16">
        <f>SUM('[1]Number of 1st Cons Apps Held'!$C6:$M6)</f>
        <v>80</v>
      </c>
      <c r="K7" s="16">
        <f>'[1]Number of 2nd Cons Apps Held'!$M$6</f>
        <v>0</v>
      </c>
      <c r="L7" s="16">
        <f>SUM('[1]Number of Priority Apps Held'!$C6:$M6)</f>
        <v>4</v>
      </c>
      <c r="M7" s="17">
        <f>SUM('[1]District Court Family'!$C6:$M6)+SUM('[1]District Court Family Appeals'!$C6:$M6)</f>
        <v>17</v>
      </c>
      <c r="N7" s="17">
        <f>SUM('[1]CC Jud Sep &amp; Div'!$C6:$M6)</f>
        <v>3</v>
      </c>
      <c r="O7" s="94">
        <f>SUM([1]ADMCA!$C6:M$6)</f>
        <v>0</v>
      </c>
    </row>
    <row r="8" spans="1:16" s="5" customFormat="1" ht="15.5">
      <c r="A8" s="12" t="s">
        <v>12</v>
      </c>
      <c r="B8" s="36">
        <v>3.8</v>
      </c>
      <c r="C8" s="13">
        <f>'[1]Total Applications'!$M$7</f>
        <v>30</v>
      </c>
      <c r="D8" s="13">
        <f>SUM('[1]Total Applications'!$C$7:M7)</f>
        <v>308</v>
      </c>
      <c r="E8" s="14">
        <f>'[1]Waiting Times 1st Cons'!$M$7</f>
        <v>22</v>
      </c>
      <c r="F8" s="14">
        <f>'[1]Number Waiting Priority Apps'!$M$7</f>
        <v>5</v>
      </c>
      <c r="G8" s="14">
        <f>'[1]Numbers Waiting 1st Cons'!$M$7</f>
        <v>57</v>
      </c>
      <c r="H8" s="15">
        <f>'[1]Waiting Times 2nd Cons'!$F7</f>
        <v>0</v>
      </c>
      <c r="I8" s="15">
        <f>'[1]Numbers Waiting 2nd Cons'!$F7</f>
        <v>0</v>
      </c>
      <c r="J8" s="16">
        <f>SUM('[1]Number of 1st Cons Apps Held'!$C7:$M7)</f>
        <v>187</v>
      </c>
      <c r="K8" s="16">
        <f>'[1]Number of 2nd Cons Apps Held'!$M$7</f>
        <v>0</v>
      </c>
      <c r="L8" s="16">
        <f>SUM('[1]Number of Priority Apps Held'!$C7:$M7)</f>
        <v>46</v>
      </c>
      <c r="M8" s="17">
        <f>SUM('[1]District Court Family'!$C7:$M7)+SUM('[1]District Court Family Appeals'!$C7:$M7)</f>
        <v>70</v>
      </c>
      <c r="N8" s="17">
        <f>SUM('[1]CC Jud Sep &amp; Div'!$C7:$M7)</f>
        <v>0</v>
      </c>
      <c r="O8" s="94">
        <f>SUM([1]ADMCA!$C$7:M7)</f>
        <v>29</v>
      </c>
    </row>
    <row r="9" spans="1:16" s="5" customFormat="1" ht="15.5">
      <c r="A9" s="12" t="s">
        <v>13</v>
      </c>
      <c r="B9" s="36">
        <v>2</v>
      </c>
      <c r="C9" s="13">
        <f>'[1]Total Applications'!$M$8</f>
        <v>10</v>
      </c>
      <c r="D9" s="13">
        <f>SUM('[1]Total Applications'!$C$8:M8)</f>
        <v>245</v>
      </c>
      <c r="E9" s="14">
        <f>'[1]Waiting Times 1st Cons'!$M$8</f>
        <v>21</v>
      </c>
      <c r="F9" s="14">
        <f>'[1]Number Waiting Priority Apps'!$M$8</f>
        <v>4</v>
      </c>
      <c r="G9" s="14">
        <f>'[1]Numbers Waiting 1st Cons'!$M$8</f>
        <v>53</v>
      </c>
      <c r="H9" s="15">
        <f>'[1]Waiting Times 2nd Cons'!$F8</f>
        <v>0</v>
      </c>
      <c r="I9" s="15">
        <f>'[1]Numbers Waiting 2nd Cons'!$F8</f>
        <v>0</v>
      </c>
      <c r="J9" s="16">
        <f>SUM('[1]Number of 1st Cons Apps Held'!$C8:$M8)</f>
        <v>119</v>
      </c>
      <c r="K9" s="16">
        <f>'[1]Number of 2nd Cons Apps Held'!$M$8</f>
        <v>0</v>
      </c>
      <c r="L9" s="16">
        <f>SUM('[1]Number of Priority Apps Held'!$C8:$M8)</f>
        <v>31</v>
      </c>
      <c r="M9" s="17">
        <f>SUM('[1]District Court Family'!$C8:$M8)+SUM('[1]District Court Family Appeals'!$C8:$M8)</f>
        <v>48</v>
      </c>
      <c r="N9" s="17">
        <f>SUM('[1]CC Jud Sep &amp; Div'!$C8:$M8)</f>
        <v>1</v>
      </c>
      <c r="O9" s="94">
        <f>SUM([1]ADMCA!$C$8:M8)</f>
        <v>0</v>
      </c>
    </row>
    <row r="10" spans="1:16" s="5" customFormat="1" ht="15.5">
      <c r="A10" s="12" t="s">
        <v>14</v>
      </c>
      <c r="B10" s="36">
        <v>2.8</v>
      </c>
      <c r="C10" s="13">
        <f>'[1]Total Applications'!$M$10</f>
        <v>21</v>
      </c>
      <c r="D10" s="13">
        <f>SUM('[1]Total Applications'!$C$10:M10)</f>
        <v>174</v>
      </c>
      <c r="E10" s="14">
        <f>'[1]Waiting Times 1st Cons'!$M$10</f>
        <v>20</v>
      </c>
      <c r="F10" s="14">
        <f>'[1]Number Waiting Priority Apps'!$M$10</f>
        <v>1</v>
      </c>
      <c r="G10" s="14">
        <f>'[1]Numbers Waiting 1st Cons'!$M$10</f>
        <v>34</v>
      </c>
      <c r="H10" s="15">
        <f>'[1]Waiting Times 2nd Cons'!$F10</f>
        <v>0</v>
      </c>
      <c r="I10" s="15">
        <f>'[1]Numbers Waiting 2nd Cons'!$F10</f>
        <v>0</v>
      </c>
      <c r="J10" s="16">
        <f>SUM('[1]Number of 1st Cons Apps Held'!$C$10:$M10)</f>
        <v>117</v>
      </c>
      <c r="K10" s="16">
        <f>'[1]Number of 2nd Cons Apps Held'!$M$10</f>
        <v>0</v>
      </c>
      <c r="L10" s="16">
        <f>SUM('[1]Number of Priority Apps Held'!$C$10:$M10)</f>
        <v>9</v>
      </c>
      <c r="M10" s="17">
        <f>SUM('[1]District Court Family'!$C10:$M10)+SUM('[1]District Court Family Appeals'!$C10:$M10)</f>
        <v>50</v>
      </c>
      <c r="N10" s="17">
        <f>SUM('[1]CC Jud Sep &amp; Div'!$C10:$M10)</f>
        <v>0</v>
      </c>
      <c r="O10" s="94">
        <f>SUM([1]ADMCA!$C$10:M10)</f>
        <v>1</v>
      </c>
    </row>
    <row r="11" spans="1:16" s="5" customFormat="1" ht="15.5">
      <c r="A11" s="12" t="s">
        <v>15</v>
      </c>
      <c r="B11" s="36">
        <v>9</v>
      </c>
      <c r="C11" s="13">
        <f>'[1]Total Applications'!$M$11</f>
        <v>227</v>
      </c>
      <c r="D11" s="13">
        <f>SUM('[1]Total Applications'!$C$11:M11)</f>
        <v>1606</v>
      </c>
      <c r="E11" s="14">
        <f>'[1]Waiting Times 1st Cons'!$M$11</f>
        <v>12</v>
      </c>
      <c r="F11" s="14">
        <f>'[1]Number Waiting Priority Apps'!$M$11</f>
        <v>4</v>
      </c>
      <c r="G11" s="14">
        <f>'[1]Numbers Waiting 1st Cons'!$M$11</f>
        <v>53</v>
      </c>
      <c r="H11" s="15">
        <f>'[1]Waiting Times 2nd Cons'!$F11</f>
        <v>0</v>
      </c>
      <c r="I11" s="15">
        <f>'[1]Numbers Waiting 2nd Cons'!$F11</f>
        <v>0</v>
      </c>
      <c r="J11" s="16">
        <f>SUM('[1]Number of 1st Cons Apps Held'!$C11:$M11)</f>
        <v>648</v>
      </c>
      <c r="K11" s="16">
        <f>'[1]Number of 2nd Cons Apps Held'!$M$11</f>
        <v>0</v>
      </c>
      <c r="L11" s="16">
        <f>SUM('[1]Number of Priority Apps Held'!$C11:$M11)</f>
        <v>461</v>
      </c>
      <c r="M11" s="17">
        <f>SUM('[1]District Court Family'!$C11:$M11)+SUM('[1]District Court Family Appeals'!$C11:$M11)</f>
        <v>257</v>
      </c>
      <c r="N11" s="17">
        <f>SUM('[1]CC Jud Sep &amp; Div'!$C11:$M11)</f>
        <v>1</v>
      </c>
      <c r="O11" s="94">
        <f>SUM([1]ADMCA!$C$11:M11)</f>
        <v>0</v>
      </c>
    </row>
    <row r="12" spans="1:16" s="5" customFormat="1" ht="15.5">
      <c r="A12" s="12" t="s">
        <v>16</v>
      </c>
      <c r="B12" s="36">
        <v>7.5</v>
      </c>
      <c r="C12" s="13">
        <f>'[1]Total Applications'!$M$12</f>
        <v>48</v>
      </c>
      <c r="D12" s="13">
        <f>SUM('[1]Total Applications'!$C$12:M12)</f>
        <v>519</v>
      </c>
      <c r="E12" s="14">
        <f>'[1]Waiting Times 1st Cons'!$M$12</f>
        <v>10</v>
      </c>
      <c r="F12" s="14">
        <f>'[1]Number Waiting Priority Apps'!$M$12</f>
        <v>8</v>
      </c>
      <c r="G12" s="14">
        <f>'[1]Numbers Waiting 1st Cons'!$M$12</f>
        <v>37</v>
      </c>
      <c r="H12" s="15">
        <f>'[1]Waiting Times 2nd Cons'!$F12</f>
        <v>0</v>
      </c>
      <c r="I12" s="15">
        <f>'[1]Numbers Waiting 2nd Cons'!$F12</f>
        <v>0</v>
      </c>
      <c r="J12" s="16">
        <f>SUM('[1]Number of 1st Cons Apps Held'!$C12:$M12)</f>
        <v>234</v>
      </c>
      <c r="K12" s="16">
        <f>'[1]Number of 2nd Cons Apps Held'!$M$12</f>
        <v>0</v>
      </c>
      <c r="L12" s="16">
        <f>SUM('[1]Number of Priority Apps Held'!$C12:$M12)</f>
        <v>112</v>
      </c>
      <c r="M12" s="17">
        <f>SUM('[1]District Court Family'!$C12:$M12)+SUM('[1]District Court Family Appeals'!$C12:$M12)</f>
        <v>181</v>
      </c>
      <c r="N12" s="17">
        <f>SUM('[1]CC Jud Sep &amp; Div'!$C12:$M12)</f>
        <v>1</v>
      </c>
      <c r="O12" s="94">
        <f>SUM([1]ADMCA!$C$12:M12)</f>
        <v>10</v>
      </c>
    </row>
    <row r="13" spans="1:16" s="5" customFormat="1" ht="15.5">
      <c r="A13" s="12" t="s">
        <v>17</v>
      </c>
      <c r="B13" s="36">
        <v>2.8</v>
      </c>
      <c r="C13" s="13">
        <f>'[1]Total Applications'!$M$14</f>
        <v>30</v>
      </c>
      <c r="D13" s="13">
        <f>SUM('[1]Total Applications'!$C$14:M14)</f>
        <v>264</v>
      </c>
      <c r="E13" s="14">
        <f>'[1]Waiting Times 1st Cons'!$M$14</f>
        <v>4</v>
      </c>
      <c r="F13" s="14">
        <f>'[1]Number Waiting Priority Apps'!$M$14</f>
        <v>1</v>
      </c>
      <c r="G13" s="14">
        <f>'[1]Numbers Waiting 1st Cons'!$M$14</f>
        <v>11</v>
      </c>
      <c r="H13" s="15">
        <f>'[1]Waiting Times 2nd Cons'!$F14</f>
        <v>0</v>
      </c>
      <c r="I13" s="15">
        <f>'[1]Numbers Waiting 2nd Cons'!$F14</f>
        <v>0</v>
      </c>
      <c r="J13" s="16">
        <f>SUM('[1]Number of 1st Cons Apps Held'!$C14:$M14)</f>
        <v>89</v>
      </c>
      <c r="K13" s="16">
        <f>'[1]Number of 2nd Cons Apps Held'!$M$14</f>
        <v>0</v>
      </c>
      <c r="L13" s="16">
        <f>SUM('[1]Number of Priority Apps Held'!$C14:$M14)</f>
        <v>24</v>
      </c>
      <c r="M13" s="17">
        <f>SUM('[1]District Court Family'!$C14:$M14)+SUM('[1]District Court Family Appeals'!$C14:$M14)</f>
        <v>142</v>
      </c>
      <c r="N13" s="17">
        <f>SUM('[1]CC Jud Sep &amp; Div'!$C14:$M14)</f>
        <v>18</v>
      </c>
      <c r="O13" s="94">
        <f>SUM([1]ADMCA!$C$14:M14)</f>
        <v>15</v>
      </c>
    </row>
    <row r="14" spans="1:16" s="5" customFormat="1" ht="15.5">
      <c r="A14" s="12" t="s">
        <v>18</v>
      </c>
      <c r="B14" s="36">
        <v>4</v>
      </c>
      <c r="C14" s="13">
        <f>'[1]Total Applications'!$M$15</f>
        <v>38</v>
      </c>
      <c r="D14" s="13">
        <f>SUM('[1]Total Applications'!$C$15:M15)</f>
        <v>364</v>
      </c>
      <c r="E14" s="14">
        <f>'[1]Waiting Times 1st Cons'!$M$15</f>
        <v>7</v>
      </c>
      <c r="F14" s="14">
        <f>'[1]Number Waiting Priority Apps'!$M$15</f>
        <v>4</v>
      </c>
      <c r="G14" s="14">
        <f>'[1]Numbers Waiting 1st Cons'!$M$15</f>
        <v>24</v>
      </c>
      <c r="H14" s="15">
        <f>'[1]Waiting Times 2nd Cons'!$F15</f>
        <v>0</v>
      </c>
      <c r="I14" s="15">
        <f>'[1]Numbers Waiting 2nd Cons'!$F15</f>
        <v>0</v>
      </c>
      <c r="J14" s="16">
        <f>SUM('[1]Number of 1st Cons Apps Held'!$C15:$M15)</f>
        <v>150</v>
      </c>
      <c r="K14" s="16">
        <f>'[1]Number of 2nd Cons Apps Held'!$M$15</f>
        <v>0</v>
      </c>
      <c r="L14" s="16">
        <f>SUM('[1]Number of Priority Apps Held'!$C15:$M15)</f>
        <v>30</v>
      </c>
      <c r="M14" s="17">
        <f>SUM('[1]District Court Family'!$C15:$M15)+SUM('[1]District Court Family Appeals'!$C15:$M15)</f>
        <v>158</v>
      </c>
      <c r="N14" s="17">
        <f>SUM('[1]CC Jud Sep &amp; Div'!$C15:$M15)</f>
        <v>1</v>
      </c>
      <c r="O14" s="94">
        <f>SUM([1]ADMCA!$C$15:M15)</f>
        <v>6</v>
      </c>
    </row>
    <row r="15" spans="1:16" s="5" customFormat="1" ht="15.5">
      <c r="A15" s="12" t="s">
        <v>59</v>
      </c>
      <c r="B15" s="36">
        <v>3.9</v>
      </c>
      <c r="C15" s="13">
        <f>'[1]Total Applications'!$M$16</f>
        <v>116</v>
      </c>
      <c r="D15" s="13">
        <f>SUM('[1]Total Applications'!$C$16:M16)</f>
        <v>914</v>
      </c>
      <c r="E15" s="14">
        <f>'[1]Waiting Times 1st Cons'!$M$16</f>
        <v>9</v>
      </c>
      <c r="F15" s="14">
        <f>'[1]Number Waiting Priority Apps'!$M$16</f>
        <v>3</v>
      </c>
      <c r="G15" s="14">
        <f>'[1]Numbers Waiting 1st Cons'!$M$16</f>
        <v>39</v>
      </c>
      <c r="H15" s="15">
        <f>'[1]Waiting Times 2nd Cons'!$F16</f>
        <v>0</v>
      </c>
      <c r="I15" s="15">
        <f>'[1]Numbers Waiting 2nd Cons'!$F16</f>
        <v>0</v>
      </c>
      <c r="J15" s="16">
        <f>SUM('[1]Number of 1st Cons Apps Held'!$C16:$M16)</f>
        <v>330</v>
      </c>
      <c r="K15" s="16">
        <f>'[1]Number of 2nd Cons Apps Held'!$M$16</f>
        <v>0</v>
      </c>
      <c r="L15" s="16">
        <f>SUM('[1]Number of Priority Apps Held'!$C16:$M16)</f>
        <v>207</v>
      </c>
      <c r="M15" s="17">
        <f>SUM('[1]District Court Family'!$C16:$M16)+SUM('[1]District Court Family Appeals'!$C16:$M16)</f>
        <v>131</v>
      </c>
      <c r="N15" s="17">
        <f>SUM('[1]CC Jud Sep &amp; Div'!$C16:$M16)</f>
        <v>0</v>
      </c>
      <c r="O15" s="94">
        <f>SUM([1]ADMCA!$C$16:M16)</f>
        <v>330</v>
      </c>
    </row>
    <row r="16" spans="1:16" s="5" customFormat="1" ht="15.5">
      <c r="A16" s="12" t="s">
        <v>19</v>
      </c>
      <c r="B16" s="36">
        <v>5</v>
      </c>
      <c r="C16" s="13">
        <f>'[1]Total Applications'!$M$17</f>
        <v>31</v>
      </c>
      <c r="D16" s="13">
        <f>SUM('[1]Total Applications'!$C$17:M17)</f>
        <v>497</v>
      </c>
      <c r="E16" s="14">
        <f>'[1]Waiting Times 1st Cons'!$M$17</f>
        <v>23</v>
      </c>
      <c r="F16" s="14">
        <f>'[1]Number Waiting Priority Apps'!$M$17</f>
        <v>1</v>
      </c>
      <c r="G16" s="14">
        <f>'[1]Numbers Waiting 1st Cons'!$M$17</f>
        <v>60</v>
      </c>
      <c r="H16" s="15">
        <f>'[1]Waiting Times 2nd Cons'!$F17</f>
        <v>0</v>
      </c>
      <c r="I16" s="15">
        <f>'[1]Numbers Waiting 2nd Cons'!$F17</f>
        <v>0</v>
      </c>
      <c r="J16" s="16">
        <f>SUM('[1]Number of 1st Cons Apps Held'!$C17:$M17)</f>
        <v>203</v>
      </c>
      <c r="K16" s="16">
        <f>'[1]Number of 2nd Cons Apps Held'!$M$17</f>
        <v>0</v>
      </c>
      <c r="L16" s="16">
        <f>SUM('[1]Number of Priority Apps Held'!$C17:$M17)</f>
        <v>42</v>
      </c>
      <c r="M16" s="17">
        <f>SUM('[1]District Court Family'!$C17:$M17)+SUM('[1]District Court Family Appeals'!$C17:$M17)</f>
        <v>225</v>
      </c>
      <c r="N16" s="17">
        <f>SUM('[1]CC Jud Sep &amp; Div'!$C17:$M17)</f>
        <v>0</v>
      </c>
      <c r="O16" s="94">
        <f>SUM([1]ADMCA!$C$17:M17)</f>
        <v>3</v>
      </c>
    </row>
    <row r="17" spans="1:15" s="5" customFormat="1" ht="15.75" customHeight="1">
      <c r="A17" s="12" t="s">
        <v>20</v>
      </c>
      <c r="B17" s="36">
        <v>5.7</v>
      </c>
      <c r="C17" s="13">
        <f>'[1]Total Applications'!$M$18</f>
        <v>89</v>
      </c>
      <c r="D17" s="13">
        <f>SUM('[1]Total Applications'!$C$18:M18)</f>
        <v>1433</v>
      </c>
      <c r="E17" s="14">
        <f>'[1]Waiting Times 1st Cons'!$M$18</f>
        <v>5</v>
      </c>
      <c r="F17" s="14">
        <f>'[1]Number Waiting Priority Apps'!$M$18</f>
        <v>0</v>
      </c>
      <c r="G17" s="14">
        <f>'[1]Numbers Waiting 1st Cons'!$M$18</f>
        <v>12</v>
      </c>
      <c r="H17" s="15">
        <f>'[1]Waiting Times 2nd Cons'!$F18</f>
        <v>0</v>
      </c>
      <c r="I17" s="15">
        <f>'[1]Numbers Waiting 2nd Cons'!$F18</f>
        <v>0</v>
      </c>
      <c r="J17" s="16">
        <f>SUM('[1]Number of 1st Cons Apps Held'!$C18:$M18)</f>
        <v>1786</v>
      </c>
      <c r="K17" s="16">
        <f>'[1]Number of 2nd Cons Apps Held'!$M$18</f>
        <v>0</v>
      </c>
      <c r="L17" s="16">
        <f>SUM('[1]Number of Priority Apps Held'!$C18:$M18)</f>
        <v>1718</v>
      </c>
      <c r="M17" s="17">
        <f>SUM('[1]District Court Family'!$C18:$M18)+SUM('[1]District Court Family Appeals'!$C18:$M18)</f>
        <v>45</v>
      </c>
      <c r="N17" s="17">
        <f>SUM('[1]CC Jud Sep &amp; Div'!$C18:$M18)</f>
        <v>0</v>
      </c>
      <c r="O17" s="125">
        <f>SUM([1]ADMCA!$C$18:M18)</f>
        <v>0</v>
      </c>
    </row>
    <row r="18" spans="1:15" s="5" customFormat="1" ht="15.5">
      <c r="A18" s="12" t="s">
        <v>21</v>
      </c>
      <c r="B18" s="36">
        <v>5</v>
      </c>
      <c r="C18" s="13">
        <f>'[1]Total Applications'!$M$19</f>
        <v>16</v>
      </c>
      <c r="D18" s="13">
        <f>SUM('[1]Total Applications'!$C$19:M19)</f>
        <v>288</v>
      </c>
      <c r="E18" s="14">
        <f>'[1]Waiting Times 1st Cons'!$M$19</f>
        <v>26</v>
      </c>
      <c r="F18" s="14">
        <f>'[1]Number Waiting Priority Apps'!$M$19</f>
        <v>4</v>
      </c>
      <c r="G18" s="14">
        <f>'[1]Numbers Waiting 1st Cons'!$M$19</f>
        <v>76</v>
      </c>
      <c r="H18" s="15">
        <f>'[1]Waiting Times 2nd Cons'!$F19</f>
        <v>0</v>
      </c>
      <c r="I18" s="15">
        <f>'[1]Numbers Waiting 2nd Cons'!$F19</f>
        <v>0</v>
      </c>
      <c r="J18" s="16">
        <f>SUM('[1]Number of 1st Cons Apps Held'!$C19:$M19)</f>
        <v>162</v>
      </c>
      <c r="K18" s="16">
        <f>'[1]Number of 2nd Cons Apps Held'!$M$19</f>
        <v>0</v>
      </c>
      <c r="L18" s="16">
        <f>SUM('[1]Number of Priority Apps Held'!$C19:$M19)</f>
        <v>24</v>
      </c>
      <c r="M18" s="17">
        <f>SUM('[1]District Court Family'!$C19:$M19)+SUM('[1]District Court Family Appeals'!$C19:$M19)</f>
        <v>55</v>
      </c>
      <c r="N18" s="17">
        <f>SUM('[1]CC Jud Sep &amp; Div'!$C19:$M19)</f>
        <v>1</v>
      </c>
      <c r="O18" s="96">
        <f>SUM([1]ADMCA!$C$19:M19)</f>
        <v>8</v>
      </c>
    </row>
    <row r="19" spans="1:15" s="5" customFormat="1" ht="15.5">
      <c r="A19" s="12" t="s">
        <v>22</v>
      </c>
      <c r="B19" s="36">
        <v>3.5</v>
      </c>
      <c r="C19" s="13">
        <f>'[1]Total Applications'!$M$20+'[1]Total Applications'!$M$21</f>
        <v>46</v>
      </c>
      <c r="D19" s="13">
        <f>SUM('[1]Total Applications'!$C$20:M21)</f>
        <v>498</v>
      </c>
      <c r="E19" s="14">
        <f>MAX('[1]Waiting Times 1st Cons'!$M$20:$M$21)</f>
        <v>17</v>
      </c>
      <c r="F19" s="14">
        <f>'[1]Number Waiting Priority Apps'!$M$20+'[1]Number Waiting Priority Apps'!$M$21</f>
        <v>4</v>
      </c>
      <c r="G19" s="14">
        <f>'[1]Numbers Waiting 1st Cons'!$M$20+'[1]Numbers Waiting 1st Cons'!$M$21</f>
        <v>52</v>
      </c>
      <c r="H19" s="15">
        <f>MAX('[1]Waiting Times 2nd Cons'!$F20:$F21)</f>
        <v>0</v>
      </c>
      <c r="I19" s="15">
        <f>SUM('[1]Numbers Waiting 2nd Cons'!$F20:$F21)</f>
        <v>0</v>
      </c>
      <c r="J19" s="16">
        <f>SUM('[1]Number of 1st Cons Apps Held'!$C$20:$M21)</f>
        <v>167</v>
      </c>
      <c r="K19" s="16">
        <f>'[1]Number of 2nd Cons Apps Held'!$M$20+'[1]Number of 2nd Cons Apps Held'!$M$21</f>
        <v>0</v>
      </c>
      <c r="L19" s="16">
        <f>SUM('[1]Number of Priority Apps Held'!$C$20:$M21)</f>
        <v>20</v>
      </c>
      <c r="M19" s="17">
        <f>SUM('[1]District Court Family'!$C$20:$M21)+SUM('[1]District Court Family Appeals'!$C$20:$M21)</f>
        <v>218</v>
      </c>
      <c r="N19" s="17">
        <f>SUM('[1]CC Jud Sep &amp; Div'!$C$20:$M21)</f>
        <v>0</v>
      </c>
      <c r="O19" s="125">
        <f>SUM([1]ADMCA!$C$20:M21)</f>
        <v>21</v>
      </c>
    </row>
    <row r="20" spans="1:15" s="5" customFormat="1" ht="15.5">
      <c r="A20" s="12" t="s">
        <v>23</v>
      </c>
      <c r="B20" s="36">
        <v>4</v>
      </c>
      <c r="C20" s="13">
        <f>'[1]Total Applications'!$M$22</f>
        <v>50</v>
      </c>
      <c r="D20" s="13">
        <f>SUM('[1]Total Applications'!$C$22:M22)</f>
        <v>442</v>
      </c>
      <c r="E20" s="14">
        <f>'[1]Waiting Times 1st Cons'!$M$22</f>
        <v>7</v>
      </c>
      <c r="F20" s="14">
        <f>'[1]Number Waiting Priority Apps'!$M$22</f>
        <v>0</v>
      </c>
      <c r="G20" s="14">
        <f>'[1]Numbers Waiting 1st Cons'!$M$22</f>
        <v>22</v>
      </c>
      <c r="H20" s="15">
        <f>'[1]Waiting Times 2nd Cons'!$F22</f>
        <v>0</v>
      </c>
      <c r="I20" s="15">
        <f>'[1]Numbers Waiting 2nd Cons'!$F22</f>
        <v>0</v>
      </c>
      <c r="J20" s="16">
        <f>SUM('[1]Number of 1st Cons Apps Held'!$C22:$M22)</f>
        <v>141</v>
      </c>
      <c r="K20" s="16">
        <f>'[1]Number of 2nd Cons Apps Held'!$M$22</f>
        <v>0</v>
      </c>
      <c r="L20" s="16">
        <f>SUM('[1]Number of Priority Apps Held'!$C22:$M22)</f>
        <v>43</v>
      </c>
      <c r="M20" s="17">
        <f>SUM('[1]District Court Family'!$C22:$M22)+SUM('[1]District Court Family Appeals'!$C22:$M22)</f>
        <v>179</v>
      </c>
      <c r="N20" s="17">
        <f>SUM('[1]CC Jud Sep &amp; Div'!$C22:$M22)</f>
        <v>3</v>
      </c>
      <c r="O20" s="125">
        <f>SUM([1]ADMCA!$C$22:M22)</f>
        <v>14</v>
      </c>
    </row>
    <row r="21" spans="1:15" s="5" customFormat="1" ht="15.5">
      <c r="A21" s="12" t="s">
        <v>24</v>
      </c>
      <c r="B21" s="36">
        <v>4.8</v>
      </c>
      <c r="C21" s="13">
        <f>'[1]Total Applications'!$M$23</f>
        <v>92</v>
      </c>
      <c r="D21" s="13">
        <f>SUM('[1]Total Applications'!$C$23:M23)</f>
        <v>955</v>
      </c>
      <c r="E21" s="14">
        <f>'[1]Waiting Times 1st Cons'!$M$23</f>
        <v>22</v>
      </c>
      <c r="F21" s="14">
        <f>'[1]Number Waiting Priority Apps'!$M$23</f>
        <v>10</v>
      </c>
      <c r="G21" s="14">
        <f>'[1]Numbers Waiting 1st Cons'!$M$23</f>
        <v>108</v>
      </c>
      <c r="H21" s="15">
        <f>'[1]Waiting Times 2nd Cons'!$F23</f>
        <v>0</v>
      </c>
      <c r="I21" s="15">
        <f>'[1]Numbers Waiting 2nd Cons'!$F23</f>
        <v>0</v>
      </c>
      <c r="J21" s="16">
        <f>SUM('[1]Number of 1st Cons Apps Held'!$C23:$M23)</f>
        <v>257</v>
      </c>
      <c r="K21" s="16">
        <f>'[1]Number of 2nd Cons Apps Held'!$M$23</f>
        <v>0</v>
      </c>
      <c r="L21" s="16">
        <f>SUM('[1]Number of Priority Apps Held'!$C23:$M23)</f>
        <v>85</v>
      </c>
      <c r="M21" s="17">
        <f>SUM('[1]District Court Family'!$C23:$M23)+SUM('[1]District Court Family Appeals'!$C23:$M23)</f>
        <v>461</v>
      </c>
      <c r="N21" s="17">
        <f>SUM('[1]CC Jud Sep &amp; Div'!$C23:$M23)</f>
        <v>6</v>
      </c>
      <c r="O21" s="125">
        <f>SUM([1]ADMCA!$C$23:M23)</f>
        <v>38</v>
      </c>
    </row>
    <row r="22" spans="1:15" s="5" customFormat="1" ht="15.5">
      <c r="A22" s="12" t="s">
        <v>25</v>
      </c>
      <c r="B22" s="36">
        <v>2</v>
      </c>
      <c r="C22" s="13">
        <f>'[1]Total Applications'!$M$24</f>
        <v>37</v>
      </c>
      <c r="D22" s="13">
        <f>SUM('[1]Total Applications'!$C$24:M24)</f>
        <v>391</v>
      </c>
      <c r="E22" s="14">
        <f>'[1]Waiting Times 1st Cons'!$M$24</f>
        <v>28</v>
      </c>
      <c r="F22" s="14">
        <f>'[1]Number Waiting Priority Apps'!$M$24</f>
        <v>7</v>
      </c>
      <c r="G22" s="14">
        <f>'[1]Numbers Waiting 1st Cons'!$M$24</f>
        <v>44</v>
      </c>
      <c r="H22" s="15">
        <f>'[1]Waiting Times 2nd Cons'!$F24</f>
        <v>0</v>
      </c>
      <c r="I22" s="15">
        <f>'[1]Numbers Waiting 2nd Cons'!$F24</f>
        <v>0</v>
      </c>
      <c r="J22" s="16">
        <f>SUM('[1]Number of 1st Cons Apps Held'!$C24:$M24)</f>
        <v>87</v>
      </c>
      <c r="K22" s="16">
        <f>'[1]Number of 2nd Cons Apps Held'!$M$24</f>
        <v>0</v>
      </c>
      <c r="L22" s="16">
        <f>SUM('[1]Number of Priority Apps Held'!$C24:$M24)</f>
        <v>26</v>
      </c>
      <c r="M22" s="17">
        <f>SUM('[1]District Court Family'!$C24:$M24)+SUM('[1]District Court Family Appeals'!$C24:$M24)</f>
        <v>202</v>
      </c>
      <c r="N22" s="17">
        <f>SUM('[1]CC Jud Sep &amp; Div'!$C24:$M24)</f>
        <v>0</v>
      </c>
      <c r="O22" s="125">
        <f>SUM([1]ADMCA!$C$24:M24)</f>
        <v>2</v>
      </c>
    </row>
    <row r="23" spans="1:15" s="5" customFormat="1" ht="31">
      <c r="A23" s="12" t="s">
        <v>61</v>
      </c>
      <c r="B23" s="36">
        <v>0</v>
      </c>
      <c r="C23" s="71">
        <f>'[1]Total Applications'!$M$25</f>
        <v>3</v>
      </c>
      <c r="D23" s="71">
        <f>SUM('[1]Total Applications'!$C$25:M25)</f>
        <v>34</v>
      </c>
      <c r="E23" s="72">
        <f>'[1]Waiting Times 1st Cons'!$M$25</f>
        <v>12</v>
      </c>
      <c r="F23" s="72">
        <f>'[1]Number Waiting Priority Apps'!$M$25</f>
        <v>0</v>
      </c>
      <c r="G23" s="72">
        <f>'[1]Numbers Waiting 1st Cons'!$M$25</f>
        <v>10</v>
      </c>
      <c r="H23" s="78"/>
      <c r="I23" s="78"/>
      <c r="J23" s="75">
        <f>SUM('[1]Number of 1st Cons Apps Held'!$C25:$M25)</f>
        <v>28</v>
      </c>
      <c r="K23" s="75">
        <f>'[1]Number of 2nd Cons Apps Held'!$M$25</f>
        <v>0</v>
      </c>
      <c r="L23" s="75">
        <f>SUM('[1]Number of Priority Apps Held'!$C25:$M25)</f>
        <v>0</v>
      </c>
      <c r="M23" s="77">
        <f>SUM('[1]District Court Family'!$C25:$M25)+SUM('[1]District Court Family Appeals'!$C25:$M25)</f>
        <v>0</v>
      </c>
      <c r="N23" s="77">
        <f>SUM('[1]CC Jud Sep &amp; Div'!$C25:$M25)</f>
        <v>0</v>
      </c>
      <c r="O23" s="99">
        <f>SUM([1]ADMCA!$C$25:M25)</f>
        <v>0</v>
      </c>
    </row>
    <row r="24" spans="1:15" s="5" customFormat="1" ht="15.5">
      <c r="A24" s="12" t="s">
        <v>26</v>
      </c>
      <c r="B24" s="36">
        <v>2.5</v>
      </c>
      <c r="C24" s="13">
        <f>'[1]Total Applications'!$M$26+'[1]Total Applications'!$M$27</f>
        <v>20</v>
      </c>
      <c r="D24" s="13">
        <f>SUM('[1]Total Applications'!$C$26:M27)</f>
        <v>233</v>
      </c>
      <c r="E24" s="14">
        <f>MAX('[1]Waiting Times 1st Cons'!$M$26:$M$27)</f>
        <v>11</v>
      </c>
      <c r="F24" s="14">
        <f>'[1]Number Waiting Priority Apps'!$M$26+'[1]Number Waiting Priority Apps'!$M$27</f>
        <v>3</v>
      </c>
      <c r="G24" s="14">
        <f>'[1]Numbers Waiting 1st Cons'!$M$26+'[1]Numbers Waiting 1st Cons'!$M$27</f>
        <v>16</v>
      </c>
      <c r="H24" s="15">
        <f>MAX('[1]Waiting Times 2nd Cons'!$F25:F26)</f>
        <v>0</v>
      </c>
      <c r="I24" s="15">
        <f>SUM('[1]Numbers Waiting 2nd Cons'!$F25:F26)</f>
        <v>0</v>
      </c>
      <c r="J24" s="16">
        <f>SUM('[1]Number of 1st Cons Apps Held'!$C$26:$M27)</f>
        <v>84</v>
      </c>
      <c r="K24" s="16">
        <f>'[1]Number of 2nd Cons Apps Held'!$M$26+'[1]Number of 2nd Cons Apps Held'!$M$27</f>
        <v>0</v>
      </c>
      <c r="L24" s="16">
        <f>SUM('[1]Number of Priority Apps Held'!$C$26:$M27)</f>
        <v>24</v>
      </c>
      <c r="M24" s="17">
        <f>SUM('[1]District Court Family Appeals'!$C$26:$M27)+SUM('[1]District Court Family'!$C$26:$M27)</f>
        <v>105</v>
      </c>
      <c r="N24" s="17">
        <f>SUM('[1]CC Jud Sep &amp; Div'!$C$26:$M27)</f>
        <v>1</v>
      </c>
      <c r="O24" s="125">
        <f>SUM([1]ADMCA!$C$26:M27)</f>
        <v>3</v>
      </c>
    </row>
    <row r="25" spans="1:15" s="5" customFormat="1" ht="15.5">
      <c r="A25" s="12" t="s">
        <v>27</v>
      </c>
      <c r="B25" s="36">
        <v>4</v>
      </c>
      <c r="C25" s="13">
        <f>'[1]Total Applications'!$M$29</f>
        <v>48</v>
      </c>
      <c r="D25" s="13">
        <f>SUM('[1]Total Applications'!$C$29:M29)</f>
        <v>593</v>
      </c>
      <c r="E25" s="14">
        <f>'[1]Waiting Times 1st Cons'!$M$29</f>
        <v>18</v>
      </c>
      <c r="F25" s="14">
        <f>'[1]Number Waiting Priority Apps'!$M$29</f>
        <v>2</v>
      </c>
      <c r="G25" s="14">
        <f>'[1]Numbers Waiting 1st Cons'!$M$29</f>
        <v>49</v>
      </c>
      <c r="H25" s="15">
        <f>'[1]Waiting Times 2nd Cons'!$F28</f>
        <v>0</v>
      </c>
      <c r="I25" s="15">
        <f>'[1]Numbers Waiting 2nd Cons'!$F28</f>
        <v>0</v>
      </c>
      <c r="J25" s="16">
        <f>SUM('[1]Number of 1st Cons Apps Held'!$C29:$M29)</f>
        <v>169</v>
      </c>
      <c r="K25" s="16">
        <f>'[1]Number of 2nd Cons Apps Held'!$M$29</f>
        <v>0</v>
      </c>
      <c r="L25" s="16">
        <f>SUM('[1]Number of Priority Apps Held'!$C29:$M29)</f>
        <v>22</v>
      </c>
      <c r="M25" s="17">
        <f>SUM('[1]District Court Family'!$C29:$M29)+SUM('[1]District Court Family Appeals'!$C29:$M29)</f>
        <v>333</v>
      </c>
      <c r="N25" s="17">
        <f>SUM('[1]CC Jud Sep &amp; Div'!$C29:$M29)</f>
        <v>0</v>
      </c>
      <c r="O25" s="125">
        <f>SUM([1]ADMCA!$C$29:M29)</f>
        <v>1</v>
      </c>
    </row>
    <row r="26" spans="1:15" s="5" customFormat="1" ht="15.5">
      <c r="A26" s="12" t="s">
        <v>28</v>
      </c>
      <c r="B26" s="36">
        <v>4</v>
      </c>
      <c r="C26" s="13">
        <f>'[1]Total Applications'!$M$30</f>
        <v>42</v>
      </c>
      <c r="D26" s="13">
        <f>SUM('[1]Total Applications'!$C$30:M30)</f>
        <v>415</v>
      </c>
      <c r="E26" s="14">
        <f>'[1]Waiting Times 1st Cons'!$M$30</f>
        <v>13</v>
      </c>
      <c r="F26" s="14">
        <f>'[1]Number Waiting Priority Apps'!$M$30</f>
        <v>5</v>
      </c>
      <c r="G26" s="14">
        <f>'[1]Numbers Waiting 1st Cons'!$M$30</f>
        <v>25</v>
      </c>
      <c r="H26" s="15">
        <f>'[1]Waiting Times 2nd Cons'!$F29</f>
        <v>0</v>
      </c>
      <c r="I26" s="15">
        <f>'[1]Numbers Waiting 2nd Cons'!$F29</f>
        <v>0</v>
      </c>
      <c r="J26" s="16">
        <f>SUM('[1]Number of 1st Cons Apps Held'!$C30:$M30)</f>
        <v>118</v>
      </c>
      <c r="K26" s="16">
        <f>'[1]Number of 2nd Cons Apps Held'!$M$30</f>
        <v>0</v>
      </c>
      <c r="L26" s="16">
        <f>SUM('[1]Number of Priority Apps Held'!$C30:$M30)</f>
        <v>35</v>
      </c>
      <c r="M26" s="17">
        <f>SUM('[1]District Court Family'!$C30:$M30)+SUM('[1]District Court Family Appeals'!$C30:$M30)</f>
        <v>185</v>
      </c>
      <c r="N26" s="17">
        <f>SUM('[1]CC Jud Sep &amp; Div'!$C30:$M30)</f>
        <v>0</v>
      </c>
      <c r="O26" s="96">
        <f>SUM([1]ADMCA!$C$30:M30)</f>
        <v>17</v>
      </c>
    </row>
    <row r="27" spans="1:15" s="5" customFormat="1" ht="15.5">
      <c r="A27" s="12" t="s">
        <v>29</v>
      </c>
      <c r="B27" s="36">
        <v>2.8</v>
      </c>
      <c r="C27" s="13">
        <f>'[1]Total Applications'!$M$31</f>
        <v>18</v>
      </c>
      <c r="D27" s="13">
        <f>SUM('[1]Total Applications'!$C$31:M31)</f>
        <v>264</v>
      </c>
      <c r="E27" s="14">
        <f>'[1]Waiting Times 1st Cons'!$M$31</f>
        <v>9</v>
      </c>
      <c r="F27" s="14">
        <f>'[1]Number Waiting Priority Apps'!$M$31</f>
        <v>0</v>
      </c>
      <c r="G27" s="14">
        <f>'[1]Numbers Waiting 1st Cons'!$M$31</f>
        <v>20</v>
      </c>
      <c r="H27" s="15">
        <f>'[1]Waiting Times 2nd Cons'!$F30</f>
        <v>0</v>
      </c>
      <c r="I27" s="15">
        <f>'[1]Numbers Waiting 2nd Cons'!$F30</f>
        <v>0</v>
      </c>
      <c r="J27" s="16">
        <f>SUM('[1]Number of 1st Cons Apps Held'!$C31:$M31)</f>
        <v>99</v>
      </c>
      <c r="K27" s="16">
        <f>'[1]Number of 2nd Cons Apps Held'!$M$31</f>
        <v>0</v>
      </c>
      <c r="L27" s="16">
        <f>SUM('[1]Number of Priority Apps Held'!$C31:$M31)</f>
        <v>16</v>
      </c>
      <c r="M27" s="17">
        <f>SUM('[1]District Court Family'!$C31:$M31)+SUM('[1]District Court Family Appeals'!$C31:$M31)</f>
        <v>111</v>
      </c>
      <c r="N27" s="17">
        <f>SUM('[1]CC Jud Sep &amp; Div'!$C31:$M31)</f>
        <v>0</v>
      </c>
      <c r="O27" s="125">
        <f>SUM([1]ADMCA!$C$31:M31)</f>
        <v>3</v>
      </c>
    </row>
    <row r="28" spans="1:15" s="5" customFormat="1" ht="15.5">
      <c r="A28" s="12" t="s">
        <v>30</v>
      </c>
      <c r="B28" s="36">
        <v>1</v>
      </c>
      <c r="C28" s="13">
        <f>'[1]Total Applications'!$M$32</f>
        <v>22</v>
      </c>
      <c r="D28" s="13">
        <f>SUM('[1]Total Applications'!$C$32:M32)</f>
        <v>312</v>
      </c>
      <c r="E28" s="14">
        <f>'[1]Waiting Times 1st Cons'!$M$32</f>
        <v>41</v>
      </c>
      <c r="F28" s="14">
        <f>'[1]Number Waiting Priority Apps'!$M$32</f>
        <v>6</v>
      </c>
      <c r="G28" s="14">
        <f>'[1]Numbers Waiting 1st Cons'!$M$32</f>
        <v>28</v>
      </c>
      <c r="H28" s="15">
        <f>'[1]Waiting Times 2nd Cons'!$F31</f>
        <v>0</v>
      </c>
      <c r="I28" s="15">
        <f>'[1]Numbers Waiting 2nd Cons'!$F31</f>
        <v>0</v>
      </c>
      <c r="J28" s="16">
        <f>SUM('[1]Number of 1st Cons Apps Held'!$C32:$M32)</f>
        <v>35</v>
      </c>
      <c r="K28" s="16">
        <f>'[1]Number of 2nd Cons Apps Held'!$M$32</f>
        <v>0</v>
      </c>
      <c r="L28" s="16">
        <f>SUM('[1]Number of Priority Apps Held'!$C32:$M32)</f>
        <v>21</v>
      </c>
      <c r="M28" s="17">
        <f>SUM('[1]District Court Family'!$C32:$M32)+SUM('[1]District Court Family Appeals'!$C32:$M32)</f>
        <v>143</v>
      </c>
      <c r="N28" s="17">
        <f>SUM('[1]CC Jud Sep &amp; Div'!$C32:$M32)</f>
        <v>21</v>
      </c>
      <c r="O28" s="126">
        <f>SUM([1]ADMCA!$C$32:M32)</f>
        <v>10</v>
      </c>
    </row>
    <row r="29" spans="1:15" s="5" customFormat="1" ht="15.5">
      <c r="A29" s="12" t="s">
        <v>31</v>
      </c>
      <c r="B29" s="36">
        <v>2.7</v>
      </c>
      <c r="C29" s="13">
        <f>'[1]Total Applications'!$M$33</f>
        <v>24</v>
      </c>
      <c r="D29" s="13">
        <f>SUM('[1]Total Applications'!$C$33:M33)</f>
        <v>282</v>
      </c>
      <c r="E29" s="14">
        <f>'[1]Waiting Times 1st Cons'!$M$33</f>
        <v>44</v>
      </c>
      <c r="F29" s="14">
        <f>'[1]Number Waiting Priority Apps'!$M$33</f>
        <v>10</v>
      </c>
      <c r="G29" s="14">
        <f>'[1]Numbers Waiting 1st Cons'!$M$33</f>
        <v>143</v>
      </c>
      <c r="H29" s="15">
        <f>'[1]Waiting Times 2nd Cons'!$F32</f>
        <v>0</v>
      </c>
      <c r="I29" s="15">
        <f>'[1]Numbers Waiting 2nd Cons'!$F32</f>
        <v>0</v>
      </c>
      <c r="J29" s="16">
        <f>SUM('[1]Number of 1st Cons Apps Held'!$C33:$M33)</f>
        <v>127</v>
      </c>
      <c r="K29" s="16">
        <f>'[1]Number of 2nd Cons Apps Held'!$M$33</f>
        <v>0</v>
      </c>
      <c r="L29" s="16">
        <f>SUM('[1]Number of Priority Apps Held'!$C33:$M33)</f>
        <v>56</v>
      </c>
      <c r="M29" s="17">
        <f>SUM('[1]District Court Family'!$C33:$M33)+SUM('[1]District Court Family Appeals'!$C33:$M33)</f>
        <v>37</v>
      </c>
      <c r="N29" s="17">
        <f>SUM('[1]CC Jud Sep &amp; Div'!$C33:$M33)</f>
        <v>21</v>
      </c>
      <c r="O29" s="126">
        <f>SUM([1]ADMCA!$C$33:M33)</f>
        <v>2</v>
      </c>
    </row>
    <row r="30" spans="1:15" s="5" customFormat="1" ht="15.5">
      <c r="A30" s="12" t="s">
        <v>32</v>
      </c>
      <c r="B30" s="36">
        <v>4.8</v>
      </c>
      <c r="C30" s="13">
        <f>'[1]Total Applications'!$M$34+'[1]Total Applications'!$M$35</f>
        <v>604</v>
      </c>
      <c r="D30" s="13">
        <f>SUM('[1]Total Applications'!$C$34:M35)</f>
        <v>9310</v>
      </c>
      <c r="E30" s="14">
        <f>'[1]Waiting Times 1st Cons'!$M$34</f>
        <v>18</v>
      </c>
      <c r="F30" s="14">
        <f>'[1]Number Waiting Priority Apps'!$M$34</f>
        <v>1</v>
      </c>
      <c r="G30" s="14">
        <f>'[1]Numbers Waiting 1st Cons'!$M$34</f>
        <v>47</v>
      </c>
      <c r="H30" s="15">
        <f>MAX('[1]Waiting Times 2nd Cons'!$F33)</f>
        <v>0</v>
      </c>
      <c r="I30" s="15">
        <f>SUM('[1]Numbers Waiting 2nd Cons'!$F33)</f>
        <v>0</v>
      </c>
      <c r="J30" s="16">
        <f>SUM('[1]Number of 1st Cons Apps Held'!$C34:M35)</f>
        <v>1043</v>
      </c>
      <c r="K30" s="16">
        <f>'[1]Number of 2nd Cons Apps Held'!$M$34+'[1]Number of 2nd Cons Apps Held'!$M$35</f>
        <v>0</v>
      </c>
      <c r="L30" s="16">
        <f>SUM('[1]Number of Priority Apps Held'!$C34:$M35)</f>
        <v>914</v>
      </c>
      <c r="M30" s="17">
        <f>SUM('[1]District Court Family Appeals'!$C$34:$M34)+SUM('[1]District Court Family'!$C34:$M34)</f>
        <v>58</v>
      </c>
      <c r="N30" s="17">
        <f>SUM('[1]CC Jud Sep &amp; Div'!$C34:$M34)</f>
        <v>0</v>
      </c>
      <c r="O30" s="96">
        <f>SUM([1]ADMCA!$C$34:M34)</f>
        <v>7</v>
      </c>
    </row>
    <row r="31" spans="1:15" s="5" customFormat="1" ht="15.5">
      <c r="A31" s="12" t="s">
        <v>33</v>
      </c>
      <c r="B31" s="36">
        <v>3</v>
      </c>
      <c r="C31" s="13">
        <f>'[1]Total Applications'!$M$36</f>
        <v>20</v>
      </c>
      <c r="D31" s="13">
        <f>SUM('[1]Total Applications'!$C$36:M36)</f>
        <v>182</v>
      </c>
      <c r="E31" s="14">
        <f>'[1]Waiting Times 1st Cons'!$M$36</f>
        <v>32</v>
      </c>
      <c r="F31" s="14">
        <f>'[1]Number Waiting Priority Apps'!$M$36</f>
        <v>1</v>
      </c>
      <c r="G31" s="14">
        <f>'[1]Numbers Waiting 1st Cons'!$M$36</f>
        <v>61</v>
      </c>
      <c r="H31" s="15">
        <f>'[1]Waiting Times 2nd Cons'!$F35</f>
        <v>0</v>
      </c>
      <c r="I31" s="15">
        <f>'[1]Numbers Waiting 2nd Cons'!$F35</f>
        <v>0</v>
      </c>
      <c r="J31" s="16">
        <f>SUM('[1]Number of 1st Cons Apps Held'!$C36:$M36)</f>
        <v>78</v>
      </c>
      <c r="K31" s="16">
        <f>'[1]Number of 2nd Cons Apps Held'!$M$36</f>
        <v>0</v>
      </c>
      <c r="L31" s="16">
        <f>SUM('[1]Number of Priority Apps Held'!$C36:$M36)</f>
        <v>15</v>
      </c>
      <c r="M31" s="17">
        <f>SUM('[1]District Court Family'!$C36:$M36)+SUM('[1]District Court Family Appeals'!$C36:$M36)</f>
        <v>30</v>
      </c>
      <c r="N31" s="17">
        <f>SUM('[1]CC Jud Sep &amp; Div'!$C36:$M36)</f>
        <v>27</v>
      </c>
      <c r="O31" s="125">
        <f>SUM([1]ADMCA!$C$36:M36)</f>
        <v>3</v>
      </c>
    </row>
    <row r="32" spans="1:15" s="5" customFormat="1" ht="15.5">
      <c r="A32" s="12" t="s">
        <v>34</v>
      </c>
      <c r="B32" s="36">
        <v>4.5999999999999996</v>
      </c>
      <c r="C32" s="13">
        <f>'[1]Total Applications'!$M$37</f>
        <v>50</v>
      </c>
      <c r="D32" s="13">
        <f>SUM('[1]Total Applications'!$C$37:M37)</f>
        <v>546</v>
      </c>
      <c r="E32" s="14">
        <f>'[1]Waiting Times 1st Cons'!$M$37</f>
        <v>10</v>
      </c>
      <c r="F32" s="14">
        <f>'[1]Number Waiting Priority Apps'!$M$37</f>
        <v>2</v>
      </c>
      <c r="G32" s="14">
        <f>'[1]Numbers Waiting 1st Cons'!$M$37</f>
        <v>30</v>
      </c>
      <c r="H32" s="15">
        <f>'[1]Waiting Times 2nd Cons'!$F36</f>
        <v>0</v>
      </c>
      <c r="I32" s="15">
        <f>'[1]Numbers Waiting 2nd Cons'!$F36</f>
        <v>0</v>
      </c>
      <c r="J32" s="16">
        <f>SUM('[1]Number of 1st Cons Apps Held'!$C37:$M37)</f>
        <v>234</v>
      </c>
      <c r="K32" s="16">
        <f>'[1]Number of 2nd Cons Apps Held'!$M$37</f>
        <v>0</v>
      </c>
      <c r="L32" s="16">
        <f>SUM('[1]Number of Priority Apps Held'!$C37:$M37)</f>
        <v>61</v>
      </c>
      <c r="M32" s="17">
        <f>SUM('[1]District Court Family'!$C37:$M37)+SUM('[1]District Court Family Appeals'!$C37:$M37)</f>
        <v>226</v>
      </c>
      <c r="N32" s="17">
        <f>SUM('[1]CC Jud Sep &amp; Div'!$C37:$M37)</f>
        <v>0</v>
      </c>
      <c r="O32" s="126">
        <f>SUM([1]ADMCA!$C$37:M37)</f>
        <v>0</v>
      </c>
    </row>
    <row r="33" spans="1:15" s="5" customFormat="1" ht="15.5">
      <c r="A33" s="12" t="s">
        <v>35</v>
      </c>
      <c r="B33" s="36">
        <v>2</v>
      </c>
      <c r="C33" s="13">
        <f>'[1]Total Applications'!$M$38</f>
        <v>23</v>
      </c>
      <c r="D33" s="13">
        <f>SUM('[1]Total Applications'!$C$38:M38)</f>
        <v>160</v>
      </c>
      <c r="E33" s="14">
        <f>'[1]Waiting Times 1st Cons'!$M$38</f>
        <v>2</v>
      </c>
      <c r="F33" s="14">
        <f>'[1]Number Waiting Priority Apps'!$M$38</f>
        <v>1</v>
      </c>
      <c r="G33" s="14">
        <f>'[1]Numbers Waiting 1st Cons'!$M$38</f>
        <v>5</v>
      </c>
      <c r="H33" s="15">
        <f>'[1]Waiting Times 2nd Cons'!$F37</f>
        <v>0</v>
      </c>
      <c r="I33" s="15">
        <f>'[1]Numbers Waiting 2nd Cons'!$F37</f>
        <v>0</v>
      </c>
      <c r="J33" s="16">
        <f>SUM('[1]Number of 1st Cons Apps Held'!$C38:$M38)</f>
        <v>70</v>
      </c>
      <c r="K33" s="16">
        <f>'[1]Number of 2nd Cons Apps Held'!$M$38</f>
        <v>0</v>
      </c>
      <c r="L33" s="16">
        <f>SUM('[1]Number of Priority Apps Held'!$C38:$M38)</f>
        <v>4</v>
      </c>
      <c r="M33" s="17">
        <f>SUM('[1]District Court Family'!$C38:$M38)+SUM('[1]District Court Family Appeals'!$C38:$M38)</f>
        <v>77</v>
      </c>
      <c r="N33" s="17">
        <f>SUM('[1]CC Jud Sep &amp; Div'!$C38:$M38)</f>
        <v>0</v>
      </c>
      <c r="O33" s="126">
        <f>SUM([1]ADMCA!$C$38:M38)</f>
        <v>0</v>
      </c>
    </row>
    <row r="34" spans="1:15" s="5" customFormat="1" ht="15.5">
      <c r="A34" s="12" t="s">
        <v>36</v>
      </c>
      <c r="B34" s="36">
        <v>2</v>
      </c>
      <c r="C34" s="13">
        <f>'[1]Total Applications'!$M$39</f>
        <v>42</v>
      </c>
      <c r="D34" s="13">
        <f>SUM('[1]Total Applications'!$C$39:M39)</f>
        <v>395</v>
      </c>
      <c r="E34" s="14">
        <f>'[1]Waiting Times 1st Cons'!$M$39</f>
        <v>25</v>
      </c>
      <c r="F34" s="14">
        <f>'[1]Number Waiting Priority Apps'!$M$39</f>
        <v>1</v>
      </c>
      <c r="G34" s="14">
        <f>'[1]Numbers Waiting 1st Cons'!$M$39</f>
        <v>32</v>
      </c>
      <c r="H34" s="15">
        <f>'[1]Waiting Times 2nd Cons'!$F38</f>
        <v>0</v>
      </c>
      <c r="I34" s="15">
        <f>'[1]Numbers Waiting 2nd Cons'!$F38</f>
        <v>0</v>
      </c>
      <c r="J34" s="16">
        <f>SUM('[1]Number of 1st Cons Apps Held'!$C39:$M39)</f>
        <v>99</v>
      </c>
      <c r="K34" s="16">
        <f>'[1]Number of 2nd Cons Apps Held'!$M$39</f>
        <v>0</v>
      </c>
      <c r="L34" s="16">
        <f>SUM('[1]Number of Priority Apps Held'!$C39:$M39)</f>
        <v>26</v>
      </c>
      <c r="M34" s="17">
        <f>SUM('[1]District Court Family'!$C39:$M39)+SUM('[1]District Court Family Appeals'!$C39:$M39)</f>
        <v>180</v>
      </c>
      <c r="N34" s="17">
        <f>SUM('[1]CC Jud Sep &amp; Div'!$C39:$M39)</f>
        <v>0</v>
      </c>
      <c r="O34" s="96">
        <f>SUM([1]ADMCA!$C$39:M39)</f>
        <v>24</v>
      </c>
    </row>
    <row r="35" spans="1:15" s="5" customFormat="1" ht="15.5">
      <c r="A35" s="12" t="s">
        <v>37</v>
      </c>
      <c r="B35" s="36">
        <v>3.6</v>
      </c>
      <c r="C35" s="13">
        <f>'[1]Total Applications'!$M$40</f>
        <v>33</v>
      </c>
      <c r="D35" s="13">
        <f>SUM('[1]Total Applications'!$C$40:M40)</f>
        <v>497</v>
      </c>
      <c r="E35" s="14">
        <f>'[1]Waiting Times 1st Cons'!$M$40</f>
        <v>13</v>
      </c>
      <c r="F35" s="14">
        <f>'[1]Number Waiting Priority Apps'!$M$40</f>
        <v>1</v>
      </c>
      <c r="G35" s="14">
        <f>'[1]Numbers Waiting 1st Cons'!$M$40</f>
        <v>27</v>
      </c>
      <c r="H35" s="15">
        <f>'[1]Waiting Times 2nd Cons'!$F39</f>
        <v>0</v>
      </c>
      <c r="I35" s="15">
        <f>'[1]Numbers Waiting 2nd Cons'!$F39</f>
        <v>0</v>
      </c>
      <c r="J35" s="16">
        <f>SUM('[1]Number of 1st Cons Apps Held'!$C40:$M40)</f>
        <v>169</v>
      </c>
      <c r="K35" s="16">
        <f>'[1]Number of 2nd Cons Apps Held'!$M$40</f>
        <v>0</v>
      </c>
      <c r="L35" s="16">
        <f>SUM('[1]Number of Priority Apps Held'!$C40:$M40)</f>
        <v>39</v>
      </c>
      <c r="M35" s="17">
        <f>SUM('[1]District Court Family'!$C40:$M40)+SUM('[1]District Court Family Appeals'!$C40:$M40)</f>
        <v>213</v>
      </c>
      <c r="N35" s="17">
        <f>SUM('[1]CC Jud Sep &amp; Div'!$C40:$M40)</f>
        <v>0</v>
      </c>
      <c r="O35" s="94">
        <f>SUM([1]ADMCA!$C$40:M40)</f>
        <v>18</v>
      </c>
    </row>
    <row r="36" spans="1:15" s="5" customFormat="1" ht="16" thickBot="1">
      <c r="A36" s="18" t="s">
        <v>38</v>
      </c>
      <c r="B36" s="56">
        <v>4</v>
      </c>
      <c r="C36" s="106">
        <f>'[1]Total Applications'!$M$41</f>
        <v>34</v>
      </c>
      <c r="D36" s="106">
        <f>SUM('[1]Total Applications'!$C$41:M41)</f>
        <v>438</v>
      </c>
      <c r="E36" s="107">
        <f>'[1]Waiting Times 1st Cons'!$M$41</f>
        <v>26</v>
      </c>
      <c r="F36" s="107">
        <f>'[1]Number Waiting Priority Apps'!$M$41</f>
        <v>7</v>
      </c>
      <c r="G36" s="107">
        <f>'[1]Numbers Waiting 1st Cons'!$M$41</f>
        <v>47</v>
      </c>
      <c r="H36" s="20">
        <f>'[1]Waiting Times 2nd Cons'!$F40</f>
        <v>0</v>
      </c>
      <c r="I36" s="20">
        <f>'[1]Numbers Waiting 2nd Cons'!$F40</f>
        <v>0</v>
      </c>
      <c r="J36" s="81">
        <f>SUM('[1]Number of 1st Cons Apps Held'!$C41:$M41)</f>
        <v>129</v>
      </c>
      <c r="K36" s="81">
        <f>'[1]Number of 2nd Cons Apps Held'!$M$41</f>
        <v>0</v>
      </c>
      <c r="L36" s="81">
        <f>SUM('[1]Number of Priority Apps Held'!$C41:$M41)</f>
        <v>54</v>
      </c>
      <c r="M36" s="82">
        <f>SUM('[1]District Court Family'!$C41:$M41)+SUM('[1]District Court Family Appeals'!$C41:$M41)</f>
        <v>208</v>
      </c>
      <c r="N36" s="82">
        <f>SUM('[1]CC Jud Sep &amp; Div'!$C41:$M41)</f>
        <v>0</v>
      </c>
      <c r="O36" s="94">
        <f>SUM([1]ADMCA!$C$41:M41)</f>
        <v>38</v>
      </c>
    </row>
    <row r="37" spans="1:15" ht="14" thickTop="1">
      <c r="M37" s="137"/>
      <c r="O37" s="130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25" right="0.25" top="0.75" bottom="0.75" header="0.3" footer="0.3"/>
  <pageSetup paperSize="8"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37"/>
  <sheetViews>
    <sheetView zoomScale="90" zoomScaleNormal="90" workbookViewId="0">
      <pane xSplit="1" topLeftCell="B1" activePane="topRight" state="frozen"/>
      <selection activeCell="A5" sqref="A5"/>
      <selection pane="topRight" activeCell="R18" sqref="R18"/>
    </sheetView>
  </sheetViews>
  <sheetFormatPr defaultRowHeight="13.5"/>
  <cols>
    <col min="1" max="1" width="21.765625" bestFit="1" customWidth="1"/>
    <col min="2" max="2" width="15.61328125" bestFit="1" customWidth="1"/>
    <col min="3" max="4" width="14.61328125" customWidth="1"/>
    <col min="5" max="5" width="12.61328125" bestFit="1" customWidth="1"/>
    <col min="6" max="6" width="8.3828125" bestFit="1" customWidth="1"/>
    <col min="7" max="7" width="10.3828125" bestFit="1" customWidth="1"/>
    <col min="8" max="9" width="14.15234375" hidden="1" customWidth="1"/>
    <col min="10" max="10" width="12.765625" customWidth="1"/>
    <col min="11" max="11" width="10.61328125" style="19" hidden="1" customWidth="1"/>
    <col min="12" max="12" width="12.23046875" customWidth="1"/>
    <col min="13" max="14" width="22.61328125" customWidth="1"/>
    <col min="15" max="15" width="21.4609375" customWidth="1"/>
  </cols>
  <sheetData>
    <row r="1" spans="1:15" ht="25.5" thickTop="1">
      <c r="A1" s="145" t="s">
        <v>0</v>
      </c>
      <c r="B1" s="146"/>
      <c r="C1" s="146"/>
      <c r="D1" s="146"/>
      <c r="E1" s="1"/>
      <c r="F1" s="1"/>
      <c r="G1" s="1"/>
      <c r="H1" s="1"/>
      <c r="I1" s="1"/>
      <c r="J1" s="1"/>
      <c r="K1" s="1"/>
      <c r="L1" s="1"/>
      <c r="M1" s="1"/>
      <c r="N1" s="1"/>
      <c r="O1" s="105"/>
    </row>
    <row r="2" spans="1:15" ht="25">
      <c r="A2" s="147" t="s">
        <v>57</v>
      </c>
      <c r="B2" s="148"/>
      <c r="C2" s="148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59"/>
    </row>
    <row r="3" spans="1:15" ht="25">
      <c r="A3" s="21"/>
      <c r="B3" s="22"/>
      <c r="C3" s="2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59"/>
    </row>
    <row r="4" spans="1:15" s="5" customFormat="1" ht="18.75" customHeight="1">
      <c r="A4" s="4"/>
      <c r="B4" s="31" t="s">
        <v>45</v>
      </c>
      <c r="C4" s="149" t="s">
        <v>41</v>
      </c>
      <c r="D4" s="149"/>
      <c r="E4" s="150" t="s">
        <v>1</v>
      </c>
      <c r="F4" s="150"/>
      <c r="G4" s="150"/>
      <c r="H4" s="151" t="s">
        <v>2</v>
      </c>
      <c r="I4" s="151"/>
      <c r="J4" s="142" t="s">
        <v>3</v>
      </c>
      <c r="K4" s="142"/>
      <c r="L4" s="142"/>
      <c r="M4" s="143" t="s">
        <v>40</v>
      </c>
      <c r="N4" s="143"/>
      <c r="O4" s="144"/>
    </row>
    <row r="5" spans="1:15" s="5" customFormat="1" ht="31">
      <c r="A5" s="6" t="s">
        <v>4</v>
      </c>
      <c r="B5" s="32"/>
      <c r="C5" s="7" t="s">
        <v>42</v>
      </c>
      <c r="D5" s="136" t="s">
        <v>5</v>
      </c>
      <c r="E5" s="8" t="s">
        <v>6</v>
      </c>
      <c r="F5" s="8" t="s">
        <v>7</v>
      </c>
      <c r="G5" s="8" t="s">
        <v>8</v>
      </c>
      <c r="H5" s="9" t="s">
        <v>6</v>
      </c>
      <c r="I5" s="9" t="s">
        <v>8</v>
      </c>
      <c r="J5" s="10" t="s">
        <v>43</v>
      </c>
      <c r="K5" s="10" t="s">
        <v>44</v>
      </c>
      <c r="L5" s="10" t="s">
        <v>7</v>
      </c>
      <c r="M5" s="11" t="s">
        <v>39</v>
      </c>
      <c r="N5" s="11" t="s">
        <v>9</v>
      </c>
      <c r="O5" s="128" t="s">
        <v>60</v>
      </c>
    </row>
    <row r="6" spans="1:15" s="5" customFormat="1" ht="15.5">
      <c r="A6" s="12" t="s">
        <v>10</v>
      </c>
      <c r="B6" s="36"/>
      <c r="C6" s="13">
        <f>'[1]Total Applications'!$N$4+'[1]Total Applications'!$N$5</f>
        <v>0</v>
      </c>
      <c r="D6" s="13">
        <f>SUM('[1]Total Applications'!$C$4:N5)</f>
        <v>348</v>
      </c>
      <c r="E6" s="14">
        <f>MAX('[1]Waiting Times 1st Cons'!$N$4+'[1]Waiting Times 1st Cons'!$N$5)</f>
        <v>0</v>
      </c>
      <c r="F6" s="14">
        <f>'[1]Number Waiting Priority Apps'!$N$4+'[1]Number Waiting Priority Apps'!$N$5</f>
        <v>0</v>
      </c>
      <c r="G6" s="14">
        <f>'[1]Numbers Waiting 1st Cons'!$N$4+'[1]Numbers Waiting 1st Cons'!$N$5</f>
        <v>0</v>
      </c>
      <c r="H6" s="15">
        <f>MAX('[1]Waiting Times 2nd Cons'!$F4:$F5)</f>
        <v>0</v>
      </c>
      <c r="I6" s="15">
        <f>SUM('[1]Numbers Waiting 1st Cons'!$F4:$F5)</f>
        <v>13</v>
      </c>
      <c r="J6" s="16">
        <f>SUM('[1]Number of 1st Cons Apps Held'!$C$4:$N5)</f>
        <v>126</v>
      </c>
      <c r="K6" s="16">
        <f>'[1]Number of 2nd Cons Apps Held'!$N$4+'[1]Number of 2nd Cons Apps Held'!$N$5</f>
        <v>0</v>
      </c>
      <c r="L6" s="16">
        <f>SUM('[1]Number of Priority Apps Held'!$C$4:$N5)</f>
        <v>16</v>
      </c>
      <c r="M6" s="17">
        <f>SUM('[1]District Court Family'!$C4:$N5)+SUM('[1]District Court Family Appeals'!$C4:$N5)</f>
        <v>153</v>
      </c>
      <c r="N6" s="17">
        <f>SUM('[1]CC Jud Sep &amp; Div'!$C$4:$N5)</f>
        <v>0</v>
      </c>
      <c r="O6" s="65">
        <f>SUM([1]ADMCA!$C$4:N5)</f>
        <v>0</v>
      </c>
    </row>
    <row r="7" spans="1:15" s="5" customFormat="1" ht="15.5">
      <c r="A7" s="12" t="s">
        <v>11</v>
      </c>
      <c r="B7" s="36"/>
      <c r="C7" s="13">
        <f>'[1]Total Applications'!$N$6</f>
        <v>0</v>
      </c>
      <c r="D7" s="13">
        <f>SUM('[1]Total Applications'!$C$6:N6)</f>
        <v>61</v>
      </c>
      <c r="E7" s="14">
        <f>'[1]Waiting Times 1st Cons'!$N$6</f>
        <v>0</v>
      </c>
      <c r="F7" s="14">
        <f>'[1]Number Waiting Priority Apps'!$N$6</f>
        <v>0</v>
      </c>
      <c r="G7" s="14">
        <f>'[1]Numbers Waiting 1st Cons'!$N$6</f>
        <v>0</v>
      </c>
      <c r="H7" s="15">
        <f>'[1]Waiting Times 2nd Cons'!$F6</f>
        <v>0</v>
      </c>
      <c r="I7" s="15">
        <f>'[1]Numbers Waiting 2nd Cons'!$F6</f>
        <v>0</v>
      </c>
      <c r="J7" s="16">
        <f>SUM('[1]Number of 1st Cons Apps Held'!$C6:$N6)</f>
        <v>80</v>
      </c>
      <c r="K7" s="16">
        <f>'[1]Number of 2nd Cons Apps Held'!$N$6</f>
        <v>0</v>
      </c>
      <c r="L7" s="16">
        <f>SUM('[1]Number of Priority Apps Held'!$C6:$N6)</f>
        <v>4</v>
      </c>
      <c r="M7" s="17">
        <f>SUM('[1]District Court Family'!$C6:$N6)+SUM('[1]District Court Family Appeals'!$C6:$N6)</f>
        <v>17</v>
      </c>
      <c r="N7" s="17">
        <f>SUM('[1]CC Jud Sep &amp; Div'!$C6:$N6)</f>
        <v>3</v>
      </c>
      <c r="O7" s="94">
        <f>SUM([1]ADMCA!$C6:N$6)</f>
        <v>0</v>
      </c>
    </row>
    <row r="8" spans="1:15" s="5" customFormat="1" ht="15.5">
      <c r="A8" s="12" t="s">
        <v>12</v>
      </c>
      <c r="B8" s="36"/>
      <c r="C8" s="13">
        <f>'[1]Total Applications'!$N$7</f>
        <v>0</v>
      </c>
      <c r="D8" s="13">
        <f>SUM('[1]Total Applications'!$C$7:N7)</f>
        <v>308</v>
      </c>
      <c r="E8" s="14">
        <f>'[1]Waiting Times 1st Cons'!$N$7</f>
        <v>0</v>
      </c>
      <c r="F8" s="14">
        <f>'[1]Number Waiting Priority Apps'!$N$7</f>
        <v>0</v>
      </c>
      <c r="G8" s="14">
        <f>'[1]Numbers Waiting 1st Cons'!$N$7</f>
        <v>0</v>
      </c>
      <c r="H8" s="15">
        <f>'[1]Waiting Times 2nd Cons'!$F7</f>
        <v>0</v>
      </c>
      <c r="I8" s="15">
        <f>'[1]Numbers Waiting 2nd Cons'!$F7</f>
        <v>0</v>
      </c>
      <c r="J8" s="16">
        <f>SUM('[1]Number of 1st Cons Apps Held'!$C7:$N7)</f>
        <v>187</v>
      </c>
      <c r="K8" s="16">
        <f>'[1]Number of 2nd Cons Apps Held'!$N$7</f>
        <v>0</v>
      </c>
      <c r="L8" s="16">
        <f>SUM('[1]Number of Priority Apps Held'!$C7:$N7)</f>
        <v>46</v>
      </c>
      <c r="M8" s="17">
        <f>SUM('[1]District Court Family'!$C7:$N7)+SUM('[1]District Court Family Appeals'!$C7:$N7)</f>
        <v>70</v>
      </c>
      <c r="N8" s="17">
        <f>SUM('[1]CC Jud Sep &amp; Div'!$C7:$N7)</f>
        <v>0</v>
      </c>
      <c r="O8" s="94">
        <f>SUM([1]ADMCA!$C$7:N7)</f>
        <v>29</v>
      </c>
    </row>
    <row r="9" spans="1:15" s="5" customFormat="1" ht="15.5">
      <c r="A9" s="12" t="s">
        <v>13</v>
      </c>
      <c r="B9" s="36"/>
      <c r="C9" s="13">
        <f>'[1]Total Applications'!$N$8</f>
        <v>0</v>
      </c>
      <c r="D9" s="13">
        <f>SUM('[1]Total Applications'!$C$8:N8)</f>
        <v>245</v>
      </c>
      <c r="E9" s="14">
        <f>'[1]Waiting Times 1st Cons'!$N$8</f>
        <v>0</v>
      </c>
      <c r="F9" s="14">
        <f>'[1]Number Waiting Priority Apps'!$N$8</f>
        <v>0</v>
      </c>
      <c r="G9" s="14">
        <f>'[1]Numbers Waiting 1st Cons'!$N$8</f>
        <v>0</v>
      </c>
      <c r="H9" s="15">
        <f>'[1]Waiting Times 2nd Cons'!$F8</f>
        <v>0</v>
      </c>
      <c r="I9" s="15">
        <f>'[1]Numbers Waiting 2nd Cons'!$F8</f>
        <v>0</v>
      </c>
      <c r="J9" s="16">
        <f>SUM('[1]Number of 1st Cons Apps Held'!$C8:$N8)</f>
        <v>119</v>
      </c>
      <c r="K9" s="16">
        <f>'[1]Number of 2nd Cons Apps Held'!$N$8</f>
        <v>0</v>
      </c>
      <c r="L9" s="16">
        <f>SUM('[1]Number of Priority Apps Held'!$C8:$N8)</f>
        <v>31</v>
      </c>
      <c r="M9" s="17">
        <f>SUM('[1]District Court Family'!$C8:$N8)+SUM('[1]District Court Family Appeals'!$C8:$N8)</f>
        <v>48</v>
      </c>
      <c r="N9" s="17">
        <f>SUM('[1]CC Jud Sep &amp; Div'!$C8:$N8)</f>
        <v>1</v>
      </c>
      <c r="O9" s="94">
        <f>SUM([1]ADMCA!$C$8:N8)</f>
        <v>0</v>
      </c>
    </row>
    <row r="10" spans="1:15" s="5" customFormat="1" ht="15.5">
      <c r="A10" s="12" t="s">
        <v>14</v>
      </c>
      <c r="B10" s="36"/>
      <c r="C10" s="13">
        <f>'[1]Total Applications'!$N$10</f>
        <v>0</v>
      </c>
      <c r="D10" s="13">
        <f>SUM('[1]Total Applications'!$C$10:N10)</f>
        <v>174</v>
      </c>
      <c r="E10" s="14">
        <f>'[1]Waiting Times 1st Cons'!$N$10</f>
        <v>0</v>
      </c>
      <c r="F10" s="14">
        <f>'[1]Number Waiting Priority Apps'!$N$10</f>
        <v>0</v>
      </c>
      <c r="G10" s="14">
        <f>'[1]Numbers Waiting 1st Cons'!$N$10</f>
        <v>0</v>
      </c>
      <c r="H10" s="15">
        <f>'[1]Waiting Times 2nd Cons'!$F10</f>
        <v>0</v>
      </c>
      <c r="I10" s="15">
        <f>'[1]Numbers Waiting 2nd Cons'!$F10</f>
        <v>0</v>
      </c>
      <c r="J10" s="16">
        <f>SUM('[1]Number of 1st Cons Apps Held'!$C$10:$N10)</f>
        <v>117</v>
      </c>
      <c r="K10" s="16">
        <f>'[1]Number of 2nd Cons Apps Held'!$N$10</f>
        <v>0</v>
      </c>
      <c r="L10" s="16">
        <f>SUM('[1]Number of Priority Apps Held'!$C$10:$N10)</f>
        <v>9</v>
      </c>
      <c r="M10" s="17">
        <f>SUM('[1]District Court Family'!$C10:$N10)+SUM('[1]District Court Family Appeals'!$C10:$N10)</f>
        <v>50</v>
      </c>
      <c r="N10" s="17">
        <f>SUM('[1]CC Jud Sep &amp; Div'!$C10:$N10)</f>
        <v>0</v>
      </c>
      <c r="O10" s="94">
        <f>SUM([1]ADMCA!$C$10:N10)</f>
        <v>1</v>
      </c>
    </row>
    <row r="11" spans="1:15" s="5" customFormat="1" ht="15.5">
      <c r="A11" s="12" t="s">
        <v>15</v>
      </c>
      <c r="B11" s="36"/>
      <c r="C11" s="13">
        <f>'[1]Total Applications'!$N$11</f>
        <v>0</v>
      </c>
      <c r="D11" s="13">
        <f>SUM('[1]Total Applications'!$C$11:N11)</f>
        <v>1606</v>
      </c>
      <c r="E11" s="14">
        <f>'[1]Waiting Times 1st Cons'!$N$11</f>
        <v>0</v>
      </c>
      <c r="F11" s="14">
        <f>'[1]Number Waiting Priority Apps'!$N$11</f>
        <v>0</v>
      </c>
      <c r="G11" s="14">
        <f>'[1]Numbers Waiting 1st Cons'!$N$11</f>
        <v>0</v>
      </c>
      <c r="H11" s="15">
        <f>'[1]Waiting Times 2nd Cons'!$F11</f>
        <v>0</v>
      </c>
      <c r="I11" s="15">
        <f>'[1]Numbers Waiting 2nd Cons'!$F11</f>
        <v>0</v>
      </c>
      <c r="J11" s="16">
        <f>SUM('[1]Number of 1st Cons Apps Held'!$C11:$N11)</f>
        <v>648</v>
      </c>
      <c r="K11" s="16">
        <f>'[1]Number of 2nd Cons Apps Held'!$N$11</f>
        <v>0</v>
      </c>
      <c r="L11" s="16">
        <f>SUM('[1]Number of Priority Apps Held'!$C11:$N11)</f>
        <v>461</v>
      </c>
      <c r="M11" s="17">
        <f>SUM('[1]District Court Family'!$C11:$N11)+SUM('[1]District Court Family Appeals'!$C11:$N11)</f>
        <v>257</v>
      </c>
      <c r="N11" s="17">
        <f>SUM('[1]CC Jud Sep &amp; Div'!$C11:$N11)</f>
        <v>1</v>
      </c>
      <c r="O11" s="94">
        <f>SUM([1]ADMCA!$C$11:N11)</f>
        <v>0</v>
      </c>
    </row>
    <row r="12" spans="1:15" s="5" customFormat="1" ht="15.5">
      <c r="A12" s="12" t="s">
        <v>16</v>
      </c>
      <c r="B12" s="36"/>
      <c r="C12" s="13">
        <f>'[1]Total Applications'!$N$12</f>
        <v>0</v>
      </c>
      <c r="D12" s="13">
        <f>SUM('[1]Total Applications'!$C$12:N12)</f>
        <v>519</v>
      </c>
      <c r="E12" s="14">
        <f>'[1]Waiting Times 1st Cons'!$N$12</f>
        <v>0</v>
      </c>
      <c r="F12" s="14">
        <f>'[1]Number Waiting Priority Apps'!$N$12</f>
        <v>0</v>
      </c>
      <c r="G12" s="14">
        <f>'[1]Numbers Waiting 1st Cons'!$N$12</f>
        <v>0</v>
      </c>
      <c r="H12" s="15">
        <f>'[1]Waiting Times 2nd Cons'!$F12</f>
        <v>0</v>
      </c>
      <c r="I12" s="15">
        <f>'[1]Numbers Waiting 2nd Cons'!$F12</f>
        <v>0</v>
      </c>
      <c r="J12" s="16">
        <f>SUM('[1]Number of 1st Cons Apps Held'!$C12:$N12)</f>
        <v>234</v>
      </c>
      <c r="K12" s="16">
        <f>'[1]Number of 2nd Cons Apps Held'!$N$12</f>
        <v>0</v>
      </c>
      <c r="L12" s="16">
        <f>SUM('[1]Number of Priority Apps Held'!$C12:$N12)</f>
        <v>112</v>
      </c>
      <c r="M12" s="17">
        <f>SUM('[1]District Court Family'!$C12:$N12)+SUM('[1]District Court Family Appeals'!$C12:$N12)</f>
        <v>181</v>
      </c>
      <c r="N12" s="17">
        <f>SUM('[1]CC Jud Sep &amp; Div'!$C12:$N12)</f>
        <v>1</v>
      </c>
      <c r="O12" s="94">
        <f>SUM([1]ADMCA!$C$12:N12)</f>
        <v>10</v>
      </c>
    </row>
    <row r="13" spans="1:15" s="5" customFormat="1" ht="15.5">
      <c r="A13" s="12" t="s">
        <v>17</v>
      </c>
      <c r="B13" s="36"/>
      <c r="C13" s="13">
        <f>'[1]Total Applications'!$N$14</f>
        <v>0</v>
      </c>
      <c r="D13" s="13">
        <f>SUM('[1]Total Applications'!$C$14:N14)</f>
        <v>264</v>
      </c>
      <c r="E13" s="14">
        <f>'[1]Waiting Times 1st Cons'!$N$14</f>
        <v>0</v>
      </c>
      <c r="F13" s="14">
        <f>'[1]Number Waiting Priority Apps'!$N$14</f>
        <v>0</v>
      </c>
      <c r="G13" s="14">
        <f>'[1]Numbers Waiting 1st Cons'!$N$14</f>
        <v>0</v>
      </c>
      <c r="H13" s="15">
        <f>'[1]Waiting Times 2nd Cons'!$F14</f>
        <v>0</v>
      </c>
      <c r="I13" s="15">
        <f>'[1]Numbers Waiting 2nd Cons'!$F14</f>
        <v>0</v>
      </c>
      <c r="J13" s="16">
        <f>SUM('[1]Number of 1st Cons Apps Held'!$C14:$N14)</f>
        <v>89</v>
      </c>
      <c r="K13" s="16">
        <f>'[1]Number of 2nd Cons Apps Held'!$N$14</f>
        <v>0</v>
      </c>
      <c r="L13" s="16">
        <f>SUM('[1]Number of Priority Apps Held'!$C14:$N14)</f>
        <v>24</v>
      </c>
      <c r="M13" s="17">
        <f>SUM('[1]District Court Family'!$C14:$N14)+SUM('[1]District Court Family Appeals'!$C14:$N14)</f>
        <v>142</v>
      </c>
      <c r="N13" s="17">
        <f>SUM('[1]CC Jud Sep &amp; Div'!$C14:$N14)</f>
        <v>18</v>
      </c>
      <c r="O13" s="94">
        <f>SUM([1]ADMCA!$C$14:N14)</f>
        <v>15</v>
      </c>
    </row>
    <row r="14" spans="1:15" s="5" customFormat="1" ht="15.5">
      <c r="A14" s="12" t="s">
        <v>18</v>
      </c>
      <c r="B14" s="36"/>
      <c r="C14" s="13">
        <f>'[1]Total Applications'!$N$15</f>
        <v>0</v>
      </c>
      <c r="D14" s="13">
        <f>SUM('[1]Total Applications'!$C$15:N15)</f>
        <v>364</v>
      </c>
      <c r="E14" s="14">
        <f>'[1]Waiting Times 1st Cons'!$N$15</f>
        <v>0</v>
      </c>
      <c r="F14" s="14">
        <f>'[1]Number Waiting Priority Apps'!$N$15</f>
        <v>0</v>
      </c>
      <c r="G14" s="14">
        <f>'[1]Numbers Waiting 1st Cons'!$N$15</f>
        <v>0</v>
      </c>
      <c r="H14" s="15">
        <f>'[1]Waiting Times 2nd Cons'!$F15</f>
        <v>0</v>
      </c>
      <c r="I14" s="15">
        <f>'[1]Numbers Waiting 2nd Cons'!$F15</f>
        <v>0</v>
      </c>
      <c r="J14" s="16">
        <f>SUM('[1]Number of 1st Cons Apps Held'!$C15:$N15)</f>
        <v>150</v>
      </c>
      <c r="K14" s="16">
        <f>'[1]Number of 2nd Cons Apps Held'!$N$15</f>
        <v>0</v>
      </c>
      <c r="L14" s="16">
        <f>SUM('[1]Number of Priority Apps Held'!$C15:$N15)</f>
        <v>30</v>
      </c>
      <c r="M14" s="17">
        <f>SUM('[1]District Court Family'!$C15:$N15)+SUM('[1]District Court Family Appeals'!$C15:$N15)</f>
        <v>158</v>
      </c>
      <c r="N14" s="17">
        <f>SUM('[1]CC Jud Sep &amp; Div'!$C15:$N15)</f>
        <v>1</v>
      </c>
      <c r="O14" s="94">
        <f>SUM([1]ADMCA!$C$15:N15)</f>
        <v>6</v>
      </c>
    </row>
    <row r="15" spans="1:15" s="5" customFormat="1" ht="15.5">
      <c r="A15" s="12" t="s">
        <v>59</v>
      </c>
      <c r="B15" s="36"/>
      <c r="C15" s="13">
        <f>'[1]Total Applications'!$N$16</f>
        <v>0</v>
      </c>
      <c r="D15" s="13">
        <f>SUM('[1]Total Applications'!$C$16:N16)</f>
        <v>914</v>
      </c>
      <c r="E15" s="14">
        <f>'[1]Waiting Times 1st Cons'!$N$16</f>
        <v>0</v>
      </c>
      <c r="F15" s="14">
        <f>'[1]Number Waiting Priority Apps'!$N$16</f>
        <v>0</v>
      </c>
      <c r="G15" s="14">
        <f>'[1]Numbers Waiting 1st Cons'!$N$16</f>
        <v>0</v>
      </c>
      <c r="H15" s="15">
        <f>'[1]Waiting Times 2nd Cons'!$F16</f>
        <v>0</v>
      </c>
      <c r="I15" s="15">
        <f>'[1]Numbers Waiting 2nd Cons'!$F16</f>
        <v>0</v>
      </c>
      <c r="J15" s="16">
        <f>SUM('[1]Number of 1st Cons Apps Held'!$C16:$N16)</f>
        <v>330</v>
      </c>
      <c r="K15" s="16">
        <f>'[1]Number of 2nd Cons Apps Held'!$N$16</f>
        <v>0</v>
      </c>
      <c r="L15" s="16">
        <f>SUM('[1]Number of Priority Apps Held'!$C16:$N16)</f>
        <v>207</v>
      </c>
      <c r="M15" s="17">
        <f>SUM('[1]District Court Family'!$C16:$N16)+SUM('[1]District Court Family Appeals'!$C16:$N16)</f>
        <v>131</v>
      </c>
      <c r="N15" s="17">
        <f>SUM('[1]CC Jud Sep &amp; Div'!$C16:$N16)</f>
        <v>0</v>
      </c>
      <c r="O15" s="94">
        <f>SUM([1]ADMCA!$C$16:N16)</f>
        <v>330</v>
      </c>
    </row>
    <row r="16" spans="1:15" s="5" customFormat="1" ht="15.5">
      <c r="A16" s="12" t="s">
        <v>19</v>
      </c>
      <c r="B16" s="36"/>
      <c r="C16" s="13">
        <f>'[1]Total Applications'!$N$17</f>
        <v>0</v>
      </c>
      <c r="D16" s="13">
        <f>SUM('[1]Total Applications'!$C$17:N17)</f>
        <v>497</v>
      </c>
      <c r="E16" s="14">
        <f>'[1]Waiting Times 1st Cons'!$N$17</f>
        <v>0</v>
      </c>
      <c r="F16" s="14">
        <f>'[1]Number Waiting Priority Apps'!$N$17</f>
        <v>0</v>
      </c>
      <c r="G16" s="14">
        <f>'[1]Numbers Waiting 1st Cons'!$N$17</f>
        <v>0</v>
      </c>
      <c r="H16" s="15">
        <f>'[1]Waiting Times 2nd Cons'!$F17</f>
        <v>0</v>
      </c>
      <c r="I16" s="15">
        <f>'[1]Numbers Waiting 2nd Cons'!$F17</f>
        <v>0</v>
      </c>
      <c r="J16" s="16">
        <f>SUM('[1]Number of 1st Cons Apps Held'!$C17:$N17)</f>
        <v>203</v>
      </c>
      <c r="K16" s="16">
        <f>'[1]Number of 2nd Cons Apps Held'!$N$17</f>
        <v>0</v>
      </c>
      <c r="L16" s="16">
        <f>SUM('[1]Number of Priority Apps Held'!$C17:$N17)</f>
        <v>42</v>
      </c>
      <c r="M16" s="17">
        <f>SUM('[1]District Court Family'!$C17:$N17)+SUM('[1]District Court Family Appeals'!$C17:$N17)</f>
        <v>225</v>
      </c>
      <c r="N16" s="17">
        <f>SUM('[1]CC Jud Sep &amp; Div'!$C17:$N17)</f>
        <v>0</v>
      </c>
      <c r="O16" s="94">
        <f>SUM([1]ADMCA!$C$17:N17)</f>
        <v>3</v>
      </c>
    </row>
    <row r="17" spans="1:15" s="5" customFormat="1" ht="15" customHeight="1">
      <c r="A17" s="12" t="s">
        <v>20</v>
      </c>
      <c r="B17" s="36"/>
      <c r="C17" s="13">
        <f>'[1]Total Applications'!$N$18</f>
        <v>0</v>
      </c>
      <c r="D17" s="13">
        <f>SUM('[1]Total Applications'!$C$18:N18)</f>
        <v>1433</v>
      </c>
      <c r="E17" s="14">
        <f>'[1]Waiting Times 1st Cons'!$N$18</f>
        <v>0</v>
      </c>
      <c r="F17" s="14">
        <f>'[1]Number Waiting Priority Apps'!$N$18</f>
        <v>0</v>
      </c>
      <c r="G17" s="14">
        <f>'[1]Numbers Waiting 1st Cons'!$N$18</f>
        <v>0</v>
      </c>
      <c r="H17" s="15">
        <f>'[1]Waiting Times 2nd Cons'!$F18</f>
        <v>0</v>
      </c>
      <c r="I17" s="15">
        <f>'[1]Numbers Waiting 2nd Cons'!$F18</f>
        <v>0</v>
      </c>
      <c r="J17" s="16">
        <f>SUM('[1]Number of 1st Cons Apps Held'!$C18:$N18)</f>
        <v>1786</v>
      </c>
      <c r="K17" s="16">
        <f>'[1]Number of 2nd Cons Apps Held'!$N$18</f>
        <v>0</v>
      </c>
      <c r="L17" s="16">
        <f>SUM('[1]Number of Priority Apps Held'!$C18:$N18)</f>
        <v>1718</v>
      </c>
      <c r="M17" s="17">
        <f>SUM('[1]District Court Family'!$C18:$N18)+SUM('[1]District Court Family Appeals'!$C18:$N18)</f>
        <v>45</v>
      </c>
      <c r="N17" s="17">
        <f>SUM('[1]CC Jud Sep &amp; Div'!$C18:$N18)</f>
        <v>0</v>
      </c>
      <c r="O17" s="125">
        <f>SUM([1]ADMCA!$C$18:N18)</f>
        <v>0</v>
      </c>
    </row>
    <row r="18" spans="1:15" s="5" customFormat="1" ht="15.5">
      <c r="A18" s="12" t="s">
        <v>21</v>
      </c>
      <c r="B18" s="36"/>
      <c r="C18" s="13">
        <f>'[1]Total Applications'!$N$19</f>
        <v>0</v>
      </c>
      <c r="D18" s="13">
        <f>SUM('[1]Total Applications'!$C$19:N19)</f>
        <v>288</v>
      </c>
      <c r="E18" s="14">
        <f>'[1]Waiting Times 1st Cons'!$N$19</f>
        <v>0</v>
      </c>
      <c r="F18" s="14">
        <f>'[1]Number Waiting Priority Apps'!$N$19</f>
        <v>0</v>
      </c>
      <c r="G18" s="14">
        <f>'[1]Numbers Waiting 1st Cons'!$N$19</f>
        <v>0</v>
      </c>
      <c r="H18" s="15">
        <f>'[1]Waiting Times 2nd Cons'!$F19</f>
        <v>0</v>
      </c>
      <c r="I18" s="15">
        <f>'[1]Numbers Waiting 2nd Cons'!$F19</f>
        <v>0</v>
      </c>
      <c r="J18" s="16">
        <f>SUM('[1]Number of 1st Cons Apps Held'!$C19:$N19)</f>
        <v>162</v>
      </c>
      <c r="K18" s="16">
        <f>'[1]Number of 2nd Cons Apps Held'!$N$19</f>
        <v>0</v>
      </c>
      <c r="L18" s="16">
        <f>SUM('[1]Number of Priority Apps Held'!$C19:$N19)</f>
        <v>24</v>
      </c>
      <c r="M18" s="17">
        <f>SUM('[1]District Court Family'!$C19:$N19)+SUM('[1]District Court Family Appeals'!$C19:$N19)</f>
        <v>55</v>
      </c>
      <c r="N18" s="17">
        <f>SUM('[1]CC Jud Sep &amp; Div'!$C19:$N19)</f>
        <v>1</v>
      </c>
      <c r="O18" s="96">
        <f>SUM([1]ADMCA!$C$19:N19)</f>
        <v>8</v>
      </c>
    </row>
    <row r="19" spans="1:15" s="5" customFormat="1" ht="15.5">
      <c r="A19" s="12" t="s">
        <v>22</v>
      </c>
      <c r="B19" s="36"/>
      <c r="C19" s="13">
        <f>'[1]Total Applications'!$N$20+'[1]Total Applications'!$N$21</f>
        <v>0</v>
      </c>
      <c r="D19" s="13">
        <f>SUM('[1]Total Applications'!$C$20:N21)</f>
        <v>498</v>
      </c>
      <c r="E19" s="14">
        <f>MAX('[1]Waiting Times 1st Cons'!$N$20:$N$21)</f>
        <v>0</v>
      </c>
      <c r="F19" s="14">
        <f>'[1]Number Waiting Priority Apps'!$N$20+'[1]Number Waiting Priority Apps'!$N$21</f>
        <v>0</v>
      </c>
      <c r="G19" s="14">
        <f>'[1]Numbers Waiting 1st Cons'!$N$20+'[1]Numbers Waiting 1st Cons'!$N$21</f>
        <v>0</v>
      </c>
      <c r="H19" s="15">
        <f>MAX('[1]Waiting Times 2nd Cons'!$F20:$F21)</f>
        <v>0</v>
      </c>
      <c r="I19" s="15">
        <f>SUM('[1]Numbers Waiting 2nd Cons'!$F20:$F21)</f>
        <v>0</v>
      </c>
      <c r="J19" s="16">
        <f>SUM('[1]Number of 1st Cons Apps Held'!$C$20:$N21)</f>
        <v>167</v>
      </c>
      <c r="K19" s="16">
        <f>'[1]Number of 2nd Cons Apps Held'!$N$20+'[1]Number of 2nd Cons Apps Held'!$N$21</f>
        <v>0</v>
      </c>
      <c r="L19" s="16">
        <f>SUM('[1]Number of Priority Apps Held'!$C$20:$N21)</f>
        <v>20</v>
      </c>
      <c r="M19" s="17">
        <f>SUM('[1]District Court Family'!$C$20:$N21)+SUM('[1]District Court Family Appeals'!$C$20:$N21)</f>
        <v>218</v>
      </c>
      <c r="N19" s="17">
        <f>SUM('[1]CC Jud Sep &amp; Div'!$C$20:$N21)</f>
        <v>0</v>
      </c>
      <c r="O19" s="125">
        <f>SUM([1]ADMCA!$C$20:N21)</f>
        <v>21</v>
      </c>
    </row>
    <row r="20" spans="1:15" s="5" customFormat="1" ht="15.5">
      <c r="A20" s="12" t="s">
        <v>23</v>
      </c>
      <c r="B20" s="36"/>
      <c r="C20" s="13">
        <f>'[1]Total Applications'!$N$22</f>
        <v>0</v>
      </c>
      <c r="D20" s="13">
        <f>SUM('[1]Total Applications'!$C$22:N22)</f>
        <v>442</v>
      </c>
      <c r="E20" s="14">
        <f>'[1]Waiting Times 1st Cons'!$N$22</f>
        <v>0</v>
      </c>
      <c r="F20" s="14">
        <f>'[1]Number Waiting Priority Apps'!$N$22</f>
        <v>0</v>
      </c>
      <c r="G20" s="14">
        <f>'[1]Numbers Waiting 1st Cons'!$N$22</f>
        <v>0</v>
      </c>
      <c r="H20" s="15">
        <f>'[1]Waiting Times 2nd Cons'!$F22</f>
        <v>0</v>
      </c>
      <c r="I20" s="15">
        <f>'[1]Numbers Waiting 2nd Cons'!$F22</f>
        <v>0</v>
      </c>
      <c r="J20" s="16">
        <f>SUM('[1]Number of 1st Cons Apps Held'!$C22:$N22)</f>
        <v>141</v>
      </c>
      <c r="K20" s="16">
        <f>'[1]Number of 2nd Cons Apps Held'!$N$22</f>
        <v>0</v>
      </c>
      <c r="L20" s="16">
        <f>SUM('[1]Number of Priority Apps Held'!$C22:$N22)</f>
        <v>43</v>
      </c>
      <c r="M20" s="17">
        <f>SUM('[1]District Court Family'!$C22:$N22)+SUM('[1]District Court Family Appeals'!$C22:$N22)</f>
        <v>179</v>
      </c>
      <c r="N20" s="17">
        <f>SUM('[1]CC Jud Sep &amp; Div'!$C22:$N22)</f>
        <v>3</v>
      </c>
      <c r="O20" s="125">
        <f>SUM([1]ADMCA!$C$22:N22)</f>
        <v>14</v>
      </c>
    </row>
    <row r="21" spans="1:15" s="5" customFormat="1" ht="15.5">
      <c r="A21" s="12" t="s">
        <v>24</v>
      </c>
      <c r="B21" s="36"/>
      <c r="C21" s="13">
        <f>'[1]Total Applications'!$N$23</f>
        <v>0</v>
      </c>
      <c r="D21" s="13">
        <f>SUM('[1]Total Applications'!$C$23:N23)</f>
        <v>955</v>
      </c>
      <c r="E21" s="14">
        <f>'[1]Waiting Times 1st Cons'!$N$23</f>
        <v>0</v>
      </c>
      <c r="F21" s="14">
        <f>'[1]Number Waiting Priority Apps'!$N$23</f>
        <v>0</v>
      </c>
      <c r="G21" s="14">
        <f>'[1]Numbers Waiting 1st Cons'!$N$23</f>
        <v>0</v>
      </c>
      <c r="H21" s="15">
        <f>'[1]Waiting Times 2nd Cons'!$F23</f>
        <v>0</v>
      </c>
      <c r="I21" s="15">
        <f>'[1]Numbers Waiting 2nd Cons'!$F23</f>
        <v>0</v>
      </c>
      <c r="J21" s="16">
        <f>SUM('[1]Number of 1st Cons Apps Held'!$C23:$N23)</f>
        <v>257</v>
      </c>
      <c r="K21" s="16">
        <f>'[1]Number of 2nd Cons Apps Held'!$N$23</f>
        <v>0</v>
      </c>
      <c r="L21" s="16">
        <f>SUM('[1]Number of Priority Apps Held'!$C23:$N23)</f>
        <v>85</v>
      </c>
      <c r="M21" s="17">
        <f>SUM('[1]District Court Family'!$C23:$N23)+SUM('[1]District Court Family Appeals'!$C23:$N23)</f>
        <v>461</v>
      </c>
      <c r="N21" s="17">
        <f>SUM('[1]CC Jud Sep &amp; Div'!$C23:$N23)</f>
        <v>6</v>
      </c>
      <c r="O21" s="125">
        <f>SUM([1]ADMCA!$C$23:N23)</f>
        <v>38</v>
      </c>
    </row>
    <row r="22" spans="1:15" s="5" customFormat="1" ht="15.5">
      <c r="A22" s="12" t="s">
        <v>25</v>
      </c>
      <c r="B22" s="36"/>
      <c r="C22" s="13">
        <f>'[1]Total Applications'!$N$24</f>
        <v>0</v>
      </c>
      <c r="D22" s="13">
        <f>SUM('[1]Total Applications'!$C$24:N24)</f>
        <v>391</v>
      </c>
      <c r="E22" s="14">
        <f>'[1]Waiting Times 1st Cons'!$N$24</f>
        <v>0</v>
      </c>
      <c r="F22" s="14">
        <f>'[1]Number Waiting Priority Apps'!$N$24</f>
        <v>0</v>
      </c>
      <c r="G22" s="14">
        <f>'[1]Numbers Waiting 1st Cons'!$N$24</f>
        <v>0</v>
      </c>
      <c r="H22" s="15">
        <f>'[1]Waiting Times 2nd Cons'!$F24</f>
        <v>0</v>
      </c>
      <c r="I22" s="15">
        <f>'[1]Numbers Waiting 2nd Cons'!$F24</f>
        <v>0</v>
      </c>
      <c r="J22" s="16">
        <f>SUM('[1]Number of 1st Cons Apps Held'!$C24:$N24)</f>
        <v>87</v>
      </c>
      <c r="K22" s="16">
        <f>'[1]Number of 2nd Cons Apps Held'!$N$24</f>
        <v>0</v>
      </c>
      <c r="L22" s="16">
        <f>SUM('[1]Number of Priority Apps Held'!$C24:$N24)</f>
        <v>26</v>
      </c>
      <c r="M22" s="17">
        <f>SUM('[1]District Court Family'!$C24:$N24)+SUM('[1]District Court Family Appeals'!$C24:$N24)</f>
        <v>202</v>
      </c>
      <c r="N22" s="17">
        <f>SUM('[1]CC Jud Sep &amp; Div'!$C24:$N24)</f>
        <v>0</v>
      </c>
      <c r="O22" s="125">
        <f>SUM([1]ADMCA!$C$24:N24)</f>
        <v>2</v>
      </c>
    </row>
    <row r="23" spans="1:15" s="5" customFormat="1" ht="31">
      <c r="A23" s="12" t="s">
        <v>46</v>
      </c>
      <c r="B23" s="36"/>
      <c r="C23" s="71">
        <f>'[1]Total Applications'!$N$25</f>
        <v>0</v>
      </c>
      <c r="D23" s="71">
        <f>SUM('[1]Total Applications'!$C$25:N25)</f>
        <v>34</v>
      </c>
      <c r="E23" s="72">
        <f>'[1]Waiting Times 1st Cons'!$N$25</f>
        <v>0</v>
      </c>
      <c r="F23" s="72">
        <f>'[1]Number Waiting Priority Apps'!$N$25</f>
        <v>0</v>
      </c>
      <c r="G23" s="72">
        <f>'[1]Numbers Waiting 1st Cons'!$N$25</f>
        <v>0</v>
      </c>
      <c r="H23" s="78"/>
      <c r="I23" s="78"/>
      <c r="J23" s="75">
        <f>SUM('[1]Number of 1st Cons Apps Held'!$C25:$N25)</f>
        <v>28</v>
      </c>
      <c r="K23" s="75">
        <f>'[1]Number of 2nd Cons Apps Held'!$N$25</f>
        <v>0</v>
      </c>
      <c r="L23" s="75">
        <f>SUM('[1]Number of Priority Apps Held'!$C25:$N25)</f>
        <v>0</v>
      </c>
      <c r="M23" s="77">
        <f>SUM('[1]District Court Family'!$C25:$N25)+SUM('[1]District Court Family Appeals'!$C25:$N25)</f>
        <v>0</v>
      </c>
      <c r="N23" s="77">
        <f>SUM('[1]CC Jud Sep &amp; Div'!$C25:$N25)</f>
        <v>0</v>
      </c>
      <c r="O23" s="99">
        <f>SUM([1]ADMCA!$C$25:N25)</f>
        <v>0</v>
      </c>
    </row>
    <row r="24" spans="1:15" s="5" customFormat="1" ht="15.5">
      <c r="A24" s="12" t="s">
        <v>26</v>
      </c>
      <c r="B24" s="36"/>
      <c r="C24" s="13">
        <f>'[1]Total Applications'!$N$26+'[1]Total Applications'!$N$27</f>
        <v>0</v>
      </c>
      <c r="D24" s="13">
        <f>SUM('[1]Total Applications'!$C$26:N27)</f>
        <v>233</v>
      </c>
      <c r="E24" s="14">
        <f>MAX('[1]Waiting Times 1st Cons'!$N$26:$N$27)</f>
        <v>0</v>
      </c>
      <c r="F24" s="14">
        <f>'[1]Number Waiting Priority Apps'!$N$26+'[1]Number Waiting Priority Apps'!$N$27</f>
        <v>0</v>
      </c>
      <c r="G24" s="14">
        <f>'[1]Numbers Waiting 1st Cons'!$N$26+'[1]Numbers Waiting 1st Cons'!$N$27</f>
        <v>0</v>
      </c>
      <c r="H24" s="15">
        <f>MAX('[1]Waiting Times 2nd Cons'!$F25:F26)</f>
        <v>0</v>
      </c>
      <c r="I24" s="15">
        <f>SUM('[1]Numbers Waiting 2nd Cons'!$F25:F26)</f>
        <v>0</v>
      </c>
      <c r="J24" s="16">
        <f>SUM('[1]Number of 1st Cons Apps Held'!$C$26:$N27)</f>
        <v>84</v>
      </c>
      <c r="K24" s="16">
        <f>'[1]Number of 2nd Cons Apps Held'!$N$26+'[1]Number of 2nd Cons Apps Held'!$N$27</f>
        <v>0</v>
      </c>
      <c r="L24" s="16">
        <f>SUM('[1]Number of Priority Apps Held'!$C$26:$N27)</f>
        <v>24</v>
      </c>
      <c r="M24" s="17">
        <f>SUM('[1]District Court Family Appeals'!$C$26:$N27)+SUM('[1]District Court Family'!$C$26:$N27)</f>
        <v>105</v>
      </c>
      <c r="N24" s="17">
        <f>SUM('[1]CC Jud Sep &amp; Div'!$C$26:$N27)</f>
        <v>1</v>
      </c>
      <c r="O24" s="125">
        <f>SUM([1]ADMCA!$C$26:N27)</f>
        <v>3</v>
      </c>
    </row>
    <row r="25" spans="1:15" s="5" customFormat="1" ht="15.5">
      <c r="A25" s="12" t="s">
        <v>27</v>
      </c>
      <c r="B25" s="36"/>
      <c r="C25" s="13">
        <f>'[1]Total Applications'!$N$29</f>
        <v>0</v>
      </c>
      <c r="D25" s="13">
        <f>SUM('[1]Total Applications'!$C$29:N29)</f>
        <v>593</v>
      </c>
      <c r="E25" s="14">
        <f>'[1]Waiting Times 1st Cons'!$N$29</f>
        <v>0</v>
      </c>
      <c r="F25" s="14">
        <f>'[1]Number Waiting Priority Apps'!$N$29</f>
        <v>0</v>
      </c>
      <c r="G25" s="14">
        <f>'[1]Numbers Waiting 1st Cons'!$N$29</f>
        <v>0</v>
      </c>
      <c r="H25" s="15">
        <f>'[1]Waiting Times 2nd Cons'!$F28</f>
        <v>0</v>
      </c>
      <c r="I25" s="15">
        <f>'[1]Numbers Waiting 2nd Cons'!$F28</f>
        <v>0</v>
      </c>
      <c r="J25" s="16">
        <f>SUM('[1]Number of 1st Cons Apps Held'!$C29:$N29)</f>
        <v>169</v>
      </c>
      <c r="K25" s="16">
        <f>'[1]Number of 2nd Cons Apps Held'!$N$29</f>
        <v>0</v>
      </c>
      <c r="L25" s="16">
        <f>SUM('[1]Number of Priority Apps Held'!$C29:$N29)</f>
        <v>22</v>
      </c>
      <c r="M25" s="17">
        <f>SUM('[1]District Court Family'!$C29:$N29)+SUM('[1]District Court Family Appeals'!$C29:$N29)</f>
        <v>333</v>
      </c>
      <c r="N25" s="17">
        <f>SUM('[1]CC Jud Sep &amp; Div'!$C29:$N29)</f>
        <v>0</v>
      </c>
      <c r="O25" s="125">
        <f>SUM([1]ADMCA!$C$29:N29)</f>
        <v>1</v>
      </c>
    </row>
    <row r="26" spans="1:15" s="5" customFormat="1" ht="15.5">
      <c r="A26" s="12" t="s">
        <v>28</v>
      </c>
      <c r="B26" s="36"/>
      <c r="C26" s="13">
        <f>'[1]Total Applications'!$N$30</f>
        <v>0</v>
      </c>
      <c r="D26" s="13">
        <f>SUM('[1]Total Applications'!$C$30:N30)</f>
        <v>415</v>
      </c>
      <c r="E26" s="14">
        <f>'[1]Waiting Times 1st Cons'!$N$30</f>
        <v>0</v>
      </c>
      <c r="F26" s="14">
        <f>'[1]Number Waiting Priority Apps'!$N$30</f>
        <v>0</v>
      </c>
      <c r="G26" s="14">
        <f>'[1]Numbers Waiting 1st Cons'!$N$30</f>
        <v>0</v>
      </c>
      <c r="H26" s="15">
        <f>'[1]Waiting Times 2nd Cons'!$F29</f>
        <v>0</v>
      </c>
      <c r="I26" s="15">
        <f>'[1]Numbers Waiting 2nd Cons'!$F29</f>
        <v>0</v>
      </c>
      <c r="J26" s="16">
        <f>SUM('[1]Number of 1st Cons Apps Held'!$C30:$N30)</f>
        <v>118</v>
      </c>
      <c r="K26" s="16">
        <f>'[1]Number of 2nd Cons Apps Held'!$N$30</f>
        <v>0</v>
      </c>
      <c r="L26" s="16">
        <f>SUM('[1]Number of Priority Apps Held'!$C30:$N30)</f>
        <v>35</v>
      </c>
      <c r="M26" s="17">
        <f>SUM('[1]District Court Family'!$C30:$N30)+SUM('[1]District Court Family Appeals'!$C30:$N30)</f>
        <v>185</v>
      </c>
      <c r="N26" s="17">
        <f>SUM('[1]CC Jud Sep &amp; Div'!$C30:$N30)</f>
        <v>0</v>
      </c>
      <c r="O26" s="96">
        <f>SUM([1]ADMCA!$C$30:N30)</f>
        <v>17</v>
      </c>
    </row>
    <row r="27" spans="1:15" s="5" customFormat="1" ht="15.5">
      <c r="A27" s="12" t="s">
        <v>29</v>
      </c>
      <c r="B27" s="36"/>
      <c r="C27" s="13">
        <f>'[1]Total Applications'!$N$31</f>
        <v>0</v>
      </c>
      <c r="D27" s="13">
        <f>SUM('[1]Total Applications'!$C$31:N31)</f>
        <v>264</v>
      </c>
      <c r="E27" s="14">
        <f>'[1]Waiting Times 1st Cons'!$N$31</f>
        <v>0</v>
      </c>
      <c r="F27" s="14">
        <f>'[1]Number Waiting Priority Apps'!$N$31</f>
        <v>0</v>
      </c>
      <c r="G27" s="14">
        <f>'[1]Numbers Waiting 1st Cons'!$N$31</f>
        <v>0</v>
      </c>
      <c r="H27" s="15">
        <f>'[1]Waiting Times 2nd Cons'!$F30</f>
        <v>0</v>
      </c>
      <c r="I27" s="15">
        <f>'[1]Numbers Waiting 2nd Cons'!$F30</f>
        <v>0</v>
      </c>
      <c r="J27" s="16">
        <f>SUM('[1]Number of 1st Cons Apps Held'!$C31:$N31)</f>
        <v>99</v>
      </c>
      <c r="K27" s="16">
        <f>'[1]Number of 2nd Cons Apps Held'!$N$31</f>
        <v>0</v>
      </c>
      <c r="L27" s="16">
        <f>SUM('[1]Number of Priority Apps Held'!$C31:$N31)</f>
        <v>16</v>
      </c>
      <c r="M27" s="17">
        <f>SUM('[1]District Court Family'!$C31:$N31)+SUM('[1]District Court Family Appeals'!$C31:$N31)</f>
        <v>111</v>
      </c>
      <c r="N27" s="17">
        <f>SUM('[1]CC Jud Sep &amp; Div'!$C31:$N31)</f>
        <v>0</v>
      </c>
      <c r="O27" s="125">
        <f>SUM([1]ADMCA!$C$31:N31)</f>
        <v>3</v>
      </c>
    </row>
    <row r="28" spans="1:15" s="5" customFormat="1" ht="15.5">
      <c r="A28" s="12" t="s">
        <v>30</v>
      </c>
      <c r="B28" s="36"/>
      <c r="C28" s="13">
        <f>'[1]Total Applications'!$N$32</f>
        <v>0</v>
      </c>
      <c r="D28" s="13">
        <f>SUM('[1]Total Applications'!$C$32:N32)</f>
        <v>312</v>
      </c>
      <c r="E28" s="14">
        <f>'[1]Waiting Times 1st Cons'!$N$32</f>
        <v>0</v>
      </c>
      <c r="F28" s="14">
        <f>'[1]Number Waiting Priority Apps'!$N$32</f>
        <v>0</v>
      </c>
      <c r="G28" s="14">
        <f>'[1]Numbers Waiting 1st Cons'!$N$32</f>
        <v>0</v>
      </c>
      <c r="H28" s="15">
        <f>'[1]Waiting Times 2nd Cons'!$F31</f>
        <v>0</v>
      </c>
      <c r="I28" s="15">
        <f>'[1]Numbers Waiting 2nd Cons'!$F31</f>
        <v>0</v>
      </c>
      <c r="J28" s="16">
        <f>SUM('[1]Number of 1st Cons Apps Held'!$C32:$N32)</f>
        <v>35</v>
      </c>
      <c r="K28" s="16">
        <f>'[1]Number of 2nd Cons Apps Held'!$N$32</f>
        <v>0</v>
      </c>
      <c r="L28" s="16">
        <f>SUM('[1]Number of Priority Apps Held'!$C32:$N32)</f>
        <v>21</v>
      </c>
      <c r="M28" s="17">
        <f>SUM('[1]District Court Family'!$C32:$N32)+SUM('[1]District Court Family Appeals'!$C32:$N32)</f>
        <v>143</v>
      </c>
      <c r="N28" s="17">
        <f>SUM('[1]CC Jud Sep &amp; Div'!$C32:$N32)</f>
        <v>21</v>
      </c>
      <c r="O28" s="126">
        <f>SUM([1]ADMCA!$C$32:N32)</f>
        <v>10</v>
      </c>
    </row>
    <row r="29" spans="1:15" s="5" customFormat="1" ht="15.5">
      <c r="A29" s="12" t="s">
        <v>31</v>
      </c>
      <c r="B29" s="36"/>
      <c r="C29" s="13">
        <f>'[1]Total Applications'!$N$33</f>
        <v>0</v>
      </c>
      <c r="D29" s="13">
        <f>SUM('[1]Total Applications'!$C$33:N33)</f>
        <v>282</v>
      </c>
      <c r="E29" s="14">
        <f>'[1]Waiting Times 1st Cons'!$N$33</f>
        <v>0</v>
      </c>
      <c r="F29" s="14">
        <f>'[1]Number Waiting Priority Apps'!$N$33</f>
        <v>0</v>
      </c>
      <c r="G29" s="14">
        <f>'[1]Numbers Waiting 1st Cons'!$N$33</f>
        <v>0</v>
      </c>
      <c r="H29" s="15">
        <f>'[1]Waiting Times 2nd Cons'!$F32</f>
        <v>0</v>
      </c>
      <c r="I29" s="15">
        <f>'[1]Numbers Waiting 2nd Cons'!$F32</f>
        <v>0</v>
      </c>
      <c r="J29" s="16">
        <f>SUM('[1]Number of 1st Cons Apps Held'!$C33:$N33)</f>
        <v>127</v>
      </c>
      <c r="K29" s="16">
        <f>'[1]Number of 2nd Cons Apps Held'!$N$33</f>
        <v>0</v>
      </c>
      <c r="L29" s="16">
        <f>SUM('[1]Number of Priority Apps Held'!$C33:$N33)</f>
        <v>56</v>
      </c>
      <c r="M29" s="17">
        <f>SUM('[1]District Court Family'!$C33:$N33)+SUM('[1]District Court Family Appeals'!$C33:$N33)</f>
        <v>37</v>
      </c>
      <c r="N29" s="17">
        <f>SUM('[1]CC Jud Sep &amp; Div'!$C33:$N33)</f>
        <v>21</v>
      </c>
      <c r="O29" s="126">
        <f>SUM([1]ADMCA!$C$33:N33)</f>
        <v>2</v>
      </c>
    </row>
    <row r="30" spans="1:15" s="5" customFormat="1" ht="15.5">
      <c r="A30" s="12" t="s">
        <v>32</v>
      </c>
      <c r="B30" s="36"/>
      <c r="C30" s="13">
        <f>'[1]Total Applications'!$N$34+'[1]Total Applications'!$N$35</f>
        <v>0</v>
      </c>
      <c r="D30" s="13">
        <f>SUM('[1]Total Applications'!$C$34:N35)</f>
        <v>9310</v>
      </c>
      <c r="E30" s="14">
        <f>'[1]Waiting Times 1st Cons'!$N$34</f>
        <v>0</v>
      </c>
      <c r="F30" s="14">
        <f>'[1]Number Waiting Priority Apps'!$N$34</f>
        <v>0</v>
      </c>
      <c r="G30" s="14">
        <f>'[1]Number of 1st Cons Apps Held'!$N$34</f>
        <v>0</v>
      </c>
      <c r="H30" s="15">
        <f>MAX('[1]Waiting Times 2nd Cons'!$F33)</f>
        <v>0</v>
      </c>
      <c r="I30" s="15">
        <f>SUM('[1]Numbers Waiting 2nd Cons'!$F33)</f>
        <v>0</v>
      </c>
      <c r="J30" s="16">
        <f>SUM('[1]Number of 1st Cons Apps Held'!$C34:N35)</f>
        <v>1043</v>
      </c>
      <c r="K30" s="16">
        <f>'[1]Number of 2nd Cons Apps Held'!$N$34+'[1]Number of 2nd Cons Apps Held'!$N$35</f>
        <v>0</v>
      </c>
      <c r="L30" s="16">
        <f>SUM('[1]Number of Priority Apps Held'!$C34:$N35)</f>
        <v>914</v>
      </c>
      <c r="M30" s="17">
        <f>SUM('[1]District Court Family Appeals'!$C$34:$N34)+SUM('[1]District Court Family'!$C34:$N34)</f>
        <v>58</v>
      </c>
      <c r="N30" s="17">
        <f>SUM('[1]CC Jud Sep &amp; Div'!$C34:$N34)</f>
        <v>0</v>
      </c>
      <c r="O30" s="96">
        <f>SUM([1]ADMCA!$C$34:N34)</f>
        <v>7</v>
      </c>
    </row>
    <row r="31" spans="1:15" s="5" customFormat="1" ht="15.5">
      <c r="A31" s="12" t="s">
        <v>33</v>
      </c>
      <c r="B31" s="36"/>
      <c r="C31" s="13">
        <f>'[1]Total Applications'!$N$36</f>
        <v>0</v>
      </c>
      <c r="D31" s="13">
        <f>SUM('[1]Total Applications'!$C$36:N36)</f>
        <v>182</v>
      </c>
      <c r="E31" s="14">
        <f>'[1]Waiting Times 1st Cons'!$N$36</f>
        <v>0</v>
      </c>
      <c r="F31" s="14">
        <f>'[1]Number Waiting Priority Apps'!$N$36</f>
        <v>0</v>
      </c>
      <c r="G31" s="14">
        <f>'[1]Numbers Waiting 1st Cons'!$N$36</f>
        <v>0</v>
      </c>
      <c r="H31" s="15">
        <f>'[1]Waiting Times 2nd Cons'!$F35</f>
        <v>0</v>
      </c>
      <c r="I31" s="15">
        <f>'[1]Numbers Waiting 2nd Cons'!$F35</f>
        <v>0</v>
      </c>
      <c r="J31" s="16">
        <f>SUM('[1]Number of 1st Cons Apps Held'!$C36:$N36)</f>
        <v>78</v>
      </c>
      <c r="K31" s="16">
        <f>'[1]Number of 2nd Cons Apps Held'!$N$36</f>
        <v>0</v>
      </c>
      <c r="L31" s="16">
        <f>SUM('[1]Number of Priority Apps Held'!$C36:$N36)</f>
        <v>15</v>
      </c>
      <c r="M31" s="17">
        <f>SUM('[1]District Court Family'!$C36:$N36)+SUM('[1]District Court Family Appeals'!$C36:$N36)</f>
        <v>30</v>
      </c>
      <c r="N31" s="17">
        <f>SUM('[1]CC Jud Sep &amp; Div'!$C36:$N36)</f>
        <v>27</v>
      </c>
      <c r="O31" s="125">
        <f>SUM([1]ADMCA!$C$36:N36)</f>
        <v>3</v>
      </c>
    </row>
    <row r="32" spans="1:15" s="5" customFormat="1" ht="15.5">
      <c r="A32" s="12" t="s">
        <v>34</v>
      </c>
      <c r="B32" s="36"/>
      <c r="C32" s="13">
        <f>'[1]Total Applications'!$N$37</f>
        <v>0</v>
      </c>
      <c r="D32" s="13">
        <f>SUM('[1]Total Applications'!$C$37:N37)</f>
        <v>546</v>
      </c>
      <c r="E32" s="14">
        <f>'[1]Waiting Times 1st Cons'!$N$37</f>
        <v>0</v>
      </c>
      <c r="F32" s="14">
        <f>'[1]Number Waiting Priority Apps'!$N$37</f>
        <v>0</v>
      </c>
      <c r="G32" s="14">
        <f>'[1]Numbers Waiting 1st Cons'!$N$37</f>
        <v>0</v>
      </c>
      <c r="H32" s="15">
        <f>'[1]Waiting Times 2nd Cons'!$F36</f>
        <v>0</v>
      </c>
      <c r="I32" s="15">
        <f>'[1]Numbers Waiting 2nd Cons'!$F36</f>
        <v>0</v>
      </c>
      <c r="J32" s="16">
        <f>SUM('[1]Number of 1st Cons Apps Held'!$C37:$N37)</f>
        <v>234</v>
      </c>
      <c r="K32" s="16">
        <f>'[1]Number of 2nd Cons Apps Held'!$N$37</f>
        <v>0</v>
      </c>
      <c r="L32" s="16">
        <f>SUM('[1]Number of Priority Apps Held'!$C37:$N37)</f>
        <v>61</v>
      </c>
      <c r="M32" s="17">
        <f>SUM('[1]District Court Family'!$C37:$N37)+SUM('[1]District Court Family Appeals'!$C37:$N37)</f>
        <v>226</v>
      </c>
      <c r="N32" s="17">
        <f>SUM('[1]CC Jud Sep &amp; Div'!$C37:$N37)</f>
        <v>0</v>
      </c>
      <c r="O32" s="126">
        <f>SUM([1]ADMCA!$C$37:N37)</f>
        <v>0</v>
      </c>
    </row>
    <row r="33" spans="1:15" s="5" customFormat="1" ht="15.5">
      <c r="A33" s="12" t="s">
        <v>35</v>
      </c>
      <c r="B33" s="36"/>
      <c r="C33" s="13">
        <f>'[1]Total Applications'!$N$38</f>
        <v>0</v>
      </c>
      <c r="D33" s="13">
        <f>SUM('[1]Total Applications'!$C$38:N38)</f>
        <v>160</v>
      </c>
      <c r="E33" s="14">
        <f>'[1]Waiting Times 1st Cons'!$N$38</f>
        <v>0</v>
      </c>
      <c r="F33" s="14">
        <f>'[1]Number Waiting Priority Apps'!$N$38</f>
        <v>0</v>
      </c>
      <c r="G33" s="14">
        <f>'[1]Numbers Waiting 1st Cons'!$N$38</f>
        <v>0</v>
      </c>
      <c r="H33" s="15">
        <f>'[1]Waiting Times 2nd Cons'!$F37</f>
        <v>0</v>
      </c>
      <c r="I33" s="15">
        <f>'[1]Numbers Waiting 2nd Cons'!$F37</f>
        <v>0</v>
      </c>
      <c r="J33" s="16">
        <f>SUM('[1]Number of 1st Cons Apps Held'!$C38:$N38)</f>
        <v>70</v>
      </c>
      <c r="K33" s="16">
        <f>'[1]Number of 2nd Cons Apps Held'!$N$38</f>
        <v>0</v>
      </c>
      <c r="L33" s="16">
        <f>SUM('[1]Number of Priority Apps Held'!$C38:$N38)</f>
        <v>4</v>
      </c>
      <c r="M33" s="17">
        <f>SUM('[1]District Court Family'!$C38:$N38)+SUM('[1]District Court Family Appeals'!$C38:$N38)</f>
        <v>77</v>
      </c>
      <c r="N33" s="17">
        <f>SUM('[1]CC Jud Sep &amp; Div'!$C38:$N38)</f>
        <v>0</v>
      </c>
      <c r="O33" s="126">
        <f>SUM([1]ADMCA!$C$38:N38)</f>
        <v>0</v>
      </c>
    </row>
    <row r="34" spans="1:15" s="5" customFormat="1" ht="15.5">
      <c r="A34" s="12" t="s">
        <v>36</v>
      </c>
      <c r="B34" s="36"/>
      <c r="C34" s="13">
        <f>'[1]Total Applications'!$N$39</f>
        <v>0</v>
      </c>
      <c r="D34" s="13">
        <f>SUM('[1]Total Applications'!$C$39:N39)</f>
        <v>395</v>
      </c>
      <c r="E34" s="14">
        <f>'[1]Waiting Times 1st Cons'!$N$39</f>
        <v>0</v>
      </c>
      <c r="F34" s="14">
        <f>'[1]Number Waiting Priority Apps'!$N$39</f>
        <v>0</v>
      </c>
      <c r="G34" s="14">
        <f>'[1]Numbers Waiting 1st Cons'!$N$39</f>
        <v>0</v>
      </c>
      <c r="H34" s="15">
        <f>'[1]Waiting Times 2nd Cons'!$F38</f>
        <v>0</v>
      </c>
      <c r="I34" s="15">
        <f>'[1]Numbers Waiting 2nd Cons'!$F38</f>
        <v>0</v>
      </c>
      <c r="J34" s="16">
        <f>SUM('[1]Number of 1st Cons Apps Held'!$C39:$N39)</f>
        <v>99</v>
      </c>
      <c r="K34" s="16">
        <f>'[1]Number of 2nd Cons Apps Held'!$N$39</f>
        <v>0</v>
      </c>
      <c r="L34" s="16">
        <f>SUM('[1]Number of Priority Apps Held'!$C39:$N39)</f>
        <v>26</v>
      </c>
      <c r="M34" s="17">
        <f>SUM('[1]District Court Family'!$C39:$N39)+SUM('[1]District Court Family Appeals'!$C39:$N39)</f>
        <v>180</v>
      </c>
      <c r="N34" s="17">
        <f>SUM('[1]CC Jud Sep &amp; Div'!$C39:$N39)</f>
        <v>0</v>
      </c>
      <c r="O34" s="96">
        <f>SUM([1]ADMCA!$C$39:N39)</f>
        <v>24</v>
      </c>
    </row>
    <row r="35" spans="1:15" s="5" customFormat="1" ht="15.5">
      <c r="A35" s="12" t="s">
        <v>37</v>
      </c>
      <c r="B35" s="36"/>
      <c r="C35" s="13">
        <f>'[1]Total Applications'!$N$40</f>
        <v>0</v>
      </c>
      <c r="D35" s="13">
        <f>SUM('[1]Total Applications'!$C$40:N40)</f>
        <v>497</v>
      </c>
      <c r="E35" s="14">
        <f>'[1]Waiting Times 1st Cons'!$N$40</f>
        <v>0</v>
      </c>
      <c r="F35" s="14">
        <f>'[1]Number Waiting Priority Apps'!$N$40</f>
        <v>0</v>
      </c>
      <c r="G35" s="14">
        <f>'[1]Numbers Waiting 1st Cons'!$N$40</f>
        <v>0</v>
      </c>
      <c r="H35" s="15">
        <f>'[1]Waiting Times 2nd Cons'!$F39</f>
        <v>0</v>
      </c>
      <c r="I35" s="15">
        <f>'[1]Numbers Waiting 2nd Cons'!$F39</f>
        <v>0</v>
      </c>
      <c r="J35" s="16">
        <f>SUM('[1]Number of 1st Cons Apps Held'!$C40:$N40)</f>
        <v>169</v>
      </c>
      <c r="K35" s="16">
        <f>'[1]Number of 2nd Cons Apps Held'!$N$40</f>
        <v>0</v>
      </c>
      <c r="L35" s="16">
        <f>SUM('[1]Number of Priority Apps Held'!$C40:$N40)</f>
        <v>39</v>
      </c>
      <c r="M35" s="17">
        <f>SUM('[1]District Court Family'!$C40:$N40)+SUM('[1]District Court Family Appeals'!$C40:$N40)</f>
        <v>213</v>
      </c>
      <c r="N35" s="17">
        <f>SUM('[1]CC Jud Sep &amp; Div'!$C40:$N40)</f>
        <v>0</v>
      </c>
      <c r="O35" s="94">
        <f>SUM([1]ADMCA!$C$40:N40)</f>
        <v>18</v>
      </c>
    </row>
    <row r="36" spans="1:15" s="5" customFormat="1" ht="16" thickBot="1">
      <c r="A36" s="18" t="s">
        <v>38</v>
      </c>
      <c r="B36" s="56"/>
      <c r="C36" s="106">
        <f>'[1]Total Applications'!$N$41</f>
        <v>0</v>
      </c>
      <c r="D36" s="106">
        <f>SUM('[1]Total Applications'!$C$41:N41)</f>
        <v>438</v>
      </c>
      <c r="E36" s="107">
        <f>'[1]Waiting Times 1st Cons'!$N$41</f>
        <v>0</v>
      </c>
      <c r="F36" s="107">
        <f>'[1]Number Waiting Priority Apps'!$N$41</f>
        <v>0</v>
      </c>
      <c r="G36" s="107">
        <f>'[1]Numbers Waiting 1st Cons'!$N$41</f>
        <v>0</v>
      </c>
      <c r="H36" s="20">
        <f>'[1]Waiting Times 2nd Cons'!$F40</f>
        <v>0</v>
      </c>
      <c r="I36" s="20">
        <f>'[1]Numbers Waiting 2nd Cons'!$F40</f>
        <v>0</v>
      </c>
      <c r="J36" s="81">
        <f>SUM('[1]Number of 1st Cons Apps Held'!$C41:$N41)</f>
        <v>129</v>
      </c>
      <c r="K36" s="81">
        <f>'[1]Number of 2nd Cons Apps Held'!$N$41</f>
        <v>0</v>
      </c>
      <c r="L36" s="81">
        <f>SUM('[1]Number of Priority Apps Held'!$C41:$N41)</f>
        <v>54</v>
      </c>
      <c r="M36" s="82">
        <f>SUM('[1]District Court Family'!$C41:$N41)+SUM('[1]District Court Family Appeals'!$C41:$N41)</f>
        <v>208</v>
      </c>
      <c r="N36" s="82">
        <f>SUM('[1]CC Jud Sep &amp; Div'!$C41:$N41)</f>
        <v>0</v>
      </c>
      <c r="O36" s="94">
        <f>SUM([1]ADMCA!$C$41:N41)</f>
        <v>38</v>
      </c>
    </row>
    <row r="37" spans="1:15" ht="14" thickTop="1">
      <c r="O37" s="130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7" right="0.7" top="0.75" bottom="0.75" header="0.3" footer="0.3"/>
  <pageSetup paperSize="8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opLeftCell="A7" zoomScale="80" zoomScaleNormal="80" workbookViewId="0">
      <pane xSplit="1" topLeftCell="B1" activePane="topRight" state="frozen"/>
      <selection activeCell="A6" sqref="A6"/>
      <selection pane="topRight" activeCell="D6" sqref="D6:D36"/>
    </sheetView>
  </sheetViews>
  <sheetFormatPr defaultRowHeight="13.5"/>
  <cols>
    <col min="1" max="1" width="23.61328125" customWidth="1"/>
    <col min="2" max="2" width="15.61328125" bestFit="1" customWidth="1"/>
    <col min="3" max="4" width="14.61328125" customWidth="1"/>
    <col min="5" max="5" width="12.61328125" bestFit="1" customWidth="1"/>
    <col min="6" max="6" width="8.3828125" bestFit="1" customWidth="1"/>
    <col min="7" max="7" width="14.61328125" customWidth="1"/>
    <col min="8" max="9" width="14.15234375" hidden="1" customWidth="1"/>
    <col min="10" max="10" width="13.15234375" customWidth="1"/>
    <col min="11" max="11" width="10.61328125" style="19" hidden="1" customWidth="1"/>
    <col min="12" max="12" width="13.3828125" customWidth="1"/>
    <col min="13" max="14" width="22.61328125" customWidth="1"/>
    <col min="15" max="15" width="21.4609375" customWidth="1"/>
  </cols>
  <sheetData>
    <row r="1" spans="1:15" ht="25.5" thickTop="1">
      <c r="A1" s="145" t="s">
        <v>0</v>
      </c>
      <c r="B1" s="146"/>
      <c r="C1" s="146"/>
      <c r="D1" s="146"/>
      <c r="E1" s="1"/>
      <c r="F1" s="1"/>
      <c r="G1" s="1"/>
      <c r="H1" s="1"/>
      <c r="I1" s="1"/>
      <c r="J1" s="1"/>
      <c r="K1" s="1"/>
      <c r="L1" s="1"/>
      <c r="M1" s="1"/>
      <c r="N1" s="1"/>
      <c r="O1" s="105"/>
    </row>
    <row r="2" spans="1:15" ht="25">
      <c r="A2" s="147" t="s">
        <v>58</v>
      </c>
      <c r="B2" s="148"/>
      <c r="C2" s="148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59"/>
    </row>
    <row r="3" spans="1:15" ht="25">
      <c r="A3" s="21"/>
      <c r="B3" s="22"/>
      <c r="C3" s="2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59"/>
    </row>
    <row r="4" spans="1:15" s="5" customFormat="1" ht="18.75" customHeight="1">
      <c r="A4" s="4"/>
      <c r="B4" s="31" t="s">
        <v>45</v>
      </c>
      <c r="C4" s="149" t="s">
        <v>41</v>
      </c>
      <c r="D4" s="149"/>
      <c r="E4" s="150" t="s">
        <v>1</v>
      </c>
      <c r="F4" s="150"/>
      <c r="G4" s="150"/>
      <c r="H4" s="151" t="s">
        <v>2</v>
      </c>
      <c r="I4" s="151"/>
      <c r="J4" s="142" t="s">
        <v>3</v>
      </c>
      <c r="K4" s="142"/>
      <c r="L4" s="142"/>
      <c r="M4" s="143" t="s">
        <v>40</v>
      </c>
      <c r="N4" s="143"/>
      <c r="O4" s="144"/>
    </row>
    <row r="5" spans="1:15" s="29" customFormat="1" ht="60" customHeight="1" thickBot="1">
      <c r="A5" s="113" t="s">
        <v>4</v>
      </c>
      <c r="B5" s="39"/>
      <c r="C5" s="86" t="s">
        <v>42</v>
      </c>
      <c r="D5" s="25" t="s">
        <v>5</v>
      </c>
      <c r="E5" s="121" t="s">
        <v>6</v>
      </c>
      <c r="F5" s="121" t="s">
        <v>7</v>
      </c>
      <c r="G5" s="121" t="s">
        <v>8</v>
      </c>
      <c r="H5" s="122" t="s">
        <v>6</v>
      </c>
      <c r="I5" s="122" t="s">
        <v>8</v>
      </c>
      <c r="J5" s="123" t="s">
        <v>43</v>
      </c>
      <c r="K5" s="123" t="s">
        <v>44</v>
      </c>
      <c r="L5" s="123" t="s">
        <v>7</v>
      </c>
      <c r="M5" s="124" t="s">
        <v>39</v>
      </c>
      <c r="N5" s="124" t="s">
        <v>9</v>
      </c>
      <c r="O5" s="104" t="s">
        <v>60</v>
      </c>
    </row>
    <row r="6" spans="1:15" s="5" customFormat="1" ht="15.5">
      <c r="A6" s="116" t="s">
        <v>10</v>
      </c>
      <c r="B6" s="53">
        <v>3.6</v>
      </c>
      <c r="C6" s="42">
        <f>'[1]Total Applications'!$D$4+'[1]Total Applications'!$D$5</f>
        <v>30</v>
      </c>
      <c r="D6" s="42">
        <f>SUM('[1]Total Applications'!$C$4:D5)</f>
        <v>62</v>
      </c>
      <c r="E6" s="117">
        <f>MAX('[1]Waiting Times 1st Cons'!$D$4:$D$5)</f>
        <v>3</v>
      </c>
      <c r="F6" s="117">
        <f>'[1]Number Waiting Priority Apps'!$D$4+'[1]Number Waiting Priority Apps'!$D$5</f>
        <v>1</v>
      </c>
      <c r="G6" s="117">
        <f>'[1]Numbers Waiting 1st Cons'!$D$4+'[1]Numbers Waiting 1st Cons'!$D$5</f>
        <v>13</v>
      </c>
      <c r="H6" s="118">
        <f>MAX('[1]Waiting Times 2nd Cons'!$D4:$D5)</f>
        <v>0</v>
      </c>
      <c r="I6" s="118">
        <f>SUM('[1]Numbers Waiting 2nd Cons'!$D4:$D5)</f>
        <v>0</v>
      </c>
      <c r="J6" s="119">
        <f>SUM('[1]Number of 1st Cons Apps Held'!$C$4:$D5)</f>
        <v>24</v>
      </c>
      <c r="K6" s="119">
        <f>'[1]Number of 2nd Cons Apps Held'!$D$4+'[1]Number of 2nd Cons Apps Held'!$D$5</f>
        <v>0</v>
      </c>
      <c r="L6" s="119">
        <f>SUM('[1]Number of Priority Apps Held'!$C$4:$D5)</f>
        <v>1</v>
      </c>
      <c r="M6" s="120">
        <f>SUM('[1]District Court Family'!$C4:$D5)+SUM('[1]District Court Family Appeals'!$C4:$D5)</f>
        <v>30</v>
      </c>
      <c r="N6" s="90">
        <f>SUM('[1]CC Jud Sep &amp; Div'!$C4:$D5)</f>
        <v>0</v>
      </c>
      <c r="O6" s="97">
        <f>SUM([1]ADMCA!$C$4:D5)</f>
        <v>0</v>
      </c>
    </row>
    <row r="7" spans="1:15" s="5" customFormat="1" ht="15.5">
      <c r="A7" s="12" t="s">
        <v>11</v>
      </c>
      <c r="B7" s="54">
        <v>3</v>
      </c>
      <c r="C7" s="13">
        <f>'[1]Total Applications'!$D$6</f>
        <v>4</v>
      </c>
      <c r="D7" s="13">
        <f>SUM('[1]Total Applications'!$C$6:D6)</f>
        <v>5</v>
      </c>
      <c r="E7" s="14">
        <f>'[1]Waiting Times 1st Cons'!$D$6</f>
        <v>34</v>
      </c>
      <c r="F7" s="14">
        <f>'[1]Number Waiting Priority Apps'!$D$6</f>
        <v>1</v>
      </c>
      <c r="G7" s="14">
        <f>'[1]Numbers Waiting 1st Cons'!$D$6</f>
        <v>32</v>
      </c>
      <c r="H7" s="15">
        <f>'[1]Waiting Times 2nd Cons'!$D6</f>
        <v>0</v>
      </c>
      <c r="I7" s="15">
        <f>'[1]Numbers Waiting 2nd Cons'!$D6</f>
        <v>0</v>
      </c>
      <c r="J7" s="16">
        <f>SUM('[1]Number of 1st Cons Apps Held'!$C6:$D$6)</f>
        <v>17</v>
      </c>
      <c r="K7" s="16">
        <f>'[1]Number of 2nd Cons Apps Held'!$D$6</f>
        <v>0</v>
      </c>
      <c r="L7" s="16">
        <f>SUM('[1]Number of Priority Apps Held'!$C6:$D6)</f>
        <v>1</v>
      </c>
      <c r="M7" s="17">
        <f>SUM('[1]District Court Family'!$C6:$D6)+SUM('[1]District Court Family Appeals'!$C6:$D6)</f>
        <v>5</v>
      </c>
      <c r="N7" s="91">
        <f>SUM('[1]CC Jud Sep &amp; Div'!$C6:$D6)</f>
        <v>2</v>
      </c>
      <c r="O7" s="95">
        <f>SUM([1]ADMCA!$C6:D$6)</f>
        <v>0</v>
      </c>
    </row>
    <row r="8" spans="1:15" s="5" customFormat="1" ht="15.5">
      <c r="A8" s="12" t="s">
        <v>12</v>
      </c>
      <c r="B8" s="54">
        <v>3.7</v>
      </c>
      <c r="C8" s="13">
        <f>'[1]Total Applications'!$D$7</f>
        <v>29</v>
      </c>
      <c r="D8" s="13">
        <f>SUM('[1]Total Applications'!$C$7:D7)</f>
        <v>45</v>
      </c>
      <c r="E8" s="14">
        <f>'[1]Waiting Times 1st Cons'!$D$7</f>
        <v>18</v>
      </c>
      <c r="F8" s="14">
        <f>'[1]Number Waiting Priority Apps'!$D$7</f>
        <v>1</v>
      </c>
      <c r="G8" s="14">
        <f>'[1]Numbers Waiting 1st Cons'!$D$7</f>
        <v>58</v>
      </c>
      <c r="H8" s="15">
        <f>'[1]Waiting Times 2nd Cons'!$D7</f>
        <v>0</v>
      </c>
      <c r="I8" s="15">
        <f>'[1]Numbers Waiting 2nd Cons'!$D7</f>
        <v>0</v>
      </c>
      <c r="J8" s="16">
        <f>SUM('[1]Number of 1st Cons Apps Held'!$C7:$D$7)</f>
        <v>42</v>
      </c>
      <c r="K8" s="16">
        <f>'[1]Number of 2nd Cons Apps Held'!$D$7</f>
        <v>0</v>
      </c>
      <c r="L8" s="16">
        <f>SUM('[1]Number of Priority Apps Held'!$C7:$D7)</f>
        <v>10</v>
      </c>
      <c r="M8" s="17">
        <f>SUM('[1]District Court Family'!$C7:$D7)+SUM('[1]District Court Family Appeals'!$C7:$D7)</f>
        <v>18</v>
      </c>
      <c r="N8" s="91">
        <f>SUM('[1]CC Jud Sep &amp; Div'!$C7:$D7)</f>
        <v>0</v>
      </c>
      <c r="O8" s="95">
        <f>SUM([1]ADMCA!$C$7:D7)</f>
        <v>2</v>
      </c>
    </row>
    <row r="9" spans="1:15" s="5" customFormat="1" ht="15.5">
      <c r="A9" s="12" t="s">
        <v>13</v>
      </c>
      <c r="B9" s="54">
        <v>1.8</v>
      </c>
      <c r="C9" s="13">
        <f>'[1]Total Applications'!$D$8</f>
        <v>16</v>
      </c>
      <c r="D9" s="13">
        <f>SUM('[1]Total Applications'!$C$8:D8)</f>
        <v>45</v>
      </c>
      <c r="E9" s="14">
        <f>'[1]Waiting Times 1st Cons'!$D$8</f>
        <v>5</v>
      </c>
      <c r="F9" s="14">
        <f>'[1]Number Waiting Priority Apps'!$D$8</f>
        <v>3</v>
      </c>
      <c r="G9" s="14">
        <f>'[1]Numbers Waiting 1st Cons'!$D$8</f>
        <v>18</v>
      </c>
      <c r="H9" s="15">
        <f>'[1]Waiting Times 2nd Cons'!$D8</f>
        <v>0</v>
      </c>
      <c r="I9" s="15">
        <f>'[1]Numbers Waiting 2nd Cons'!$D8</f>
        <v>0</v>
      </c>
      <c r="J9" s="16">
        <f>SUM('[1]Number of 1st Cons Apps Held'!$C8:$D$8)</f>
        <v>28</v>
      </c>
      <c r="K9" s="16">
        <f>'[1]Number of 2nd Cons Apps Held'!$D$8</f>
        <v>0</v>
      </c>
      <c r="L9" s="16">
        <f>SUM('[1]Number of Priority Apps Held'!$C8:$D8)</f>
        <v>5</v>
      </c>
      <c r="M9" s="17">
        <f>SUM('[1]District Court Family'!$C8:$D8)+SUM('[1]District Court Family Appeals'!$C8:$D8)</f>
        <v>7</v>
      </c>
      <c r="N9" s="91">
        <f>SUM('[1]CC Jud Sep &amp; Div'!$C8:$D8)</f>
        <v>0</v>
      </c>
      <c r="O9" s="95">
        <f>SUM([1]ADMCA!$C$8:D8)</f>
        <v>0</v>
      </c>
    </row>
    <row r="10" spans="1:15" s="5" customFormat="1" ht="15.5">
      <c r="A10" s="12" t="s">
        <v>14</v>
      </c>
      <c r="B10" s="54">
        <v>2</v>
      </c>
      <c r="C10" s="13">
        <f>'[1]Total Applications'!$D$10</f>
        <v>18</v>
      </c>
      <c r="D10" s="13">
        <f>SUM('[1]Total Applications'!$C$10:D10)</f>
        <v>35</v>
      </c>
      <c r="E10" s="14">
        <f>'[1]Waiting Times 1st Cons'!$D$10</f>
        <v>24</v>
      </c>
      <c r="F10" s="14">
        <f>'[1]Number Waiting Priority Apps'!$D$10</f>
        <v>0</v>
      </c>
      <c r="G10" s="14">
        <f>'[1]Numbers Waiting 1st Cons'!$D$10</f>
        <v>50</v>
      </c>
      <c r="H10" s="15">
        <f>'[1]Waiting Times 2nd Cons'!$D10</f>
        <v>0</v>
      </c>
      <c r="I10" s="15">
        <f>'[1]Numbers Waiting 2nd Cons'!$D10</f>
        <v>0</v>
      </c>
      <c r="J10" s="16">
        <f>SUM('[1]Number of 1st Cons Apps Held'!$C10:$D$10)</f>
        <v>21</v>
      </c>
      <c r="K10" s="16">
        <f>'[1]Number of 2nd Cons Apps Held'!$D$10</f>
        <v>0</v>
      </c>
      <c r="L10" s="16">
        <f>SUM('[1]Number of Priority Apps Held'!$C$10:$D10)</f>
        <v>2</v>
      </c>
      <c r="M10" s="17">
        <f>SUM('[1]District Court Family'!$C10:$D10)+SUM('[1]District Court Family Appeals'!$C10:$D10)</f>
        <v>5</v>
      </c>
      <c r="N10" s="91">
        <f>SUM('[1]CC Jud Sep &amp; Div'!$C10:$D10)</f>
        <v>0</v>
      </c>
      <c r="O10" s="95">
        <f>SUM([1]ADMCA!$C$10:D10)</f>
        <v>0</v>
      </c>
    </row>
    <row r="11" spans="1:15" s="5" customFormat="1" ht="15.5">
      <c r="A11" s="12" t="s">
        <v>15</v>
      </c>
      <c r="B11" s="54">
        <v>9.6</v>
      </c>
      <c r="C11" s="13">
        <f>'[1]Total Applications'!$D$11</f>
        <v>154</v>
      </c>
      <c r="D11" s="13">
        <f>SUM('[1]Total Applications'!$C$11:D11)</f>
        <v>280</v>
      </c>
      <c r="E11" s="14">
        <f>'[1]Waiting Times 1st Cons'!$D$11</f>
        <v>15</v>
      </c>
      <c r="F11" s="14">
        <f>'[1]Number Waiting Priority Apps'!$D$11</f>
        <v>3</v>
      </c>
      <c r="G11" s="14">
        <f>'[1]Numbers Waiting 1st Cons'!$D$11</f>
        <v>54</v>
      </c>
      <c r="H11" s="15">
        <f>'[1]Waiting Times 2nd Cons'!$D11</f>
        <v>0</v>
      </c>
      <c r="I11" s="15">
        <f>'[1]Numbers Waiting 2nd Cons'!$D11</f>
        <v>0</v>
      </c>
      <c r="J11" s="16">
        <f>SUM('[1]Number of 1st Cons Apps Held'!$C11:$D$11)</f>
        <v>121</v>
      </c>
      <c r="K11" s="16">
        <f>'[1]Number of 2nd Cons Apps Held'!$D$11</f>
        <v>0</v>
      </c>
      <c r="L11" s="16">
        <f>SUM('[1]Number of Priority Apps Held'!$C11:$D11)</f>
        <v>87</v>
      </c>
      <c r="M11" s="17">
        <f>SUM('[1]District Court Family'!$C11:$D11)+SUM('[1]District Court Family Appeals'!$C11:$D11)</f>
        <v>54</v>
      </c>
      <c r="N11" s="91">
        <f>SUM('[1]CC Jud Sep &amp; Div'!$C11:$D11)</f>
        <v>1</v>
      </c>
      <c r="O11" s="95">
        <f>SUM([1]ADMCA!$C$11:D11)</f>
        <v>0</v>
      </c>
    </row>
    <row r="12" spans="1:15" s="5" customFormat="1" ht="15.5">
      <c r="A12" s="12" t="s">
        <v>16</v>
      </c>
      <c r="B12" s="54">
        <v>8.3000000000000007</v>
      </c>
      <c r="C12" s="13">
        <f>'[1]Total Applications'!$D$12</f>
        <v>48</v>
      </c>
      <c r="D12" s="13">
        <f>SUM('[1]Total Applications'!$C$12:D12)</f>
        <v>101</v>
      </c>
      <c r="E12" s="14">
        <f>'[1]Waiting Times 1st Cons'!$D$12</f>
        <v>7</v>
      </c>
      <c r="F12" s="14">
        <f>'[1]Number Waiting Priority Apps'!$D$12</f>
        <v>2</v>
      </c>
      <c r="G12" s="14">
        <f>'[1]Numbers Waiting 1st Cons'!$D$12</f>
        <v>24</v>
      </c>
      <c r="H12" s="15">
        <f>'[1]Waiting Times 2nd Cons'!$D12</f>
        <v>0</v>
      </c>
      <c r="I12" s="15">
        <f>'[1]Numbers Waiting 2nd Cons'!$D12</f>
        <v>0</v>
      </c>
      <c r="J12" s="16">
        <f>SUM('[1]Number of 1st Cons Apps Held'!$C12:$D$12)</f>
        <v>48</v>
      </c>
      <c r="K12" s="16">
        <f>'[1]Number of 2nd Cons Apps Held'!$D$12</f>
        <v>0</v>
      </c>
      <c r="L12" s="16">
        <f>SUM('[1]Number of Priority Apps Held'!$C12:$D12)</f>
        <v>20</v>
      </c>
      <c r="M12" s="17">
        <f>SUM('[1]District Court Family'!$C12:$D12)+SUM('[1]District Court Family Appeals'!$C12:$D12)</f>
        <v>42</v>
      </c>
      <c r="N12" s="91">
        <f>SUM('[1]CC Jud Sep &amp; Div'!$C12:$D12)</f>
        <v>0</v>
      </c>
      <c r="O12" s="95">
        <f>SUM([1]ADMCA!$C$12:D12)</f>
        <v>2</v>
      </c>
    </row>
    <row r="13" spans="1:15" s="5" customFormat="1" ht="15.5">
      <c r="A13" s="12" t="s">
        <v>17</v>
      </c>
      <c r="B13" s="54">
        <v>1</v>
      </c>
      <c r="C13" s="13">
        <f>'[1]Total Applications'!$D$14</f>
        <v>18</v>
      </c>
      <c r="D13" s="13">
        <f>SUM('[1]Total Applications'!$C$14:D14)</f>
        <v>34</v>
      </c>
      <c r="E13" s="14">
        <f>'[1]Waiting Times 1st Cons'!$D$14</f>
        <v>40</v>
      </c>
      <c r="F13" s="14">
        <f>'[1]Number Waiting Priority Apps'!$D$14</f>
        <v>3</v>
      </c>
      <c r="G13" s="14">
        <f>'[1]Numbers Waiting 1st Cons'!$D$14</f>
        <v>45</v>
      </c>
      <c r="H13" s="15">
        <f>'[1]Waiting Times 2nd Cons'!$D14</f>
        <v>0</v>
      </c>
      <c r="I13" s="15">
        <f>'[1]Numbers Waiting 2nd Cons'!$D14</f>
        <v>0</v>
      </c>
      <c r="J13" s="16">
        <f>SUM('[1]Number of 1st Cons Apps Held'!$C14:$D$14)</f>
        <v>3</v>
      </c>
      <c r="K13" s="16">
        <f>'[1]Number of 2nd Cons Apps Held'!$D$14</f>
        <v>0</v>
      </c>
      <c r="L13" s="16">
        <f>SUM('[1]Number of Priority Apps Held'!$C14:$D14)</f>
        <v>1</v>
      </c>
      <c r="M13" s="17">
        <f>SUM('[1]District Court Family'!$C14:$D14)+SUM('[1]District Court Family Appeals'!$C14:$D14)</f>
        <v>27</v>
      </c>
      <c r="N13" s="91">
        <f>SUM('[1]CC Jud Sep &amp; Div'!$C14:$D14)</f>
        <v>0</v>
      </c>
      <c r="O13" s="95">
        <f>SUM([1]ADMCA!$C$14:D14)</f>
        <v>3</v>
      </c>
    </row>
    <row r="14" spans="1:15" s="5" customFormat="1" ht="15.5">
      <c r="A14" s="12" t="s">
        <v>18</v>
      </c>
      <c r="B14" s="54">
        <v>4</v>
      </c>
      <c r="C14" s="13">
        <f>'[1]Total Applications'!$D$15</f>
        <v>38</v>
      </c>
      <c r="D14" s="13">
        <f>SUM('[1]Total Applications'!$C$15:D15)</f>
        <v>66</v>
      </c>
      <c r="E14" s="14">
        <f>'[1]Waiting Times 1st Cons'!$D$15</f>
        <v>12</v>
      </c>
      <c r="F14" s="14">
        <f>'[1]Number Waiting Priority Apps'!$D$15</f>
        <v>2</v>
      </c>
      <c r="G14" s="14">
        <f>'[1]Numbers Waiting 1st Cons'!$D$15</f>
        <v>15</v>
      </c>
      <c r="H14" s="15">
        <f>'[1]Waiting Times 2nd Cons'!$D15</f>
        <v>0</v>
      </c>
      <c r="I14" s="15">
        <f>'[1]Numbers Waiting 2nd Cons'!$D15</f>
        <v>0</v>
      </c>
      <c r="J14" s="16">
        <f>SUM('[1]Number of 1st Cons Apps Held'!$C15:$D$15)</f>
        <v>38</v>
      </c>
      <c r="K14" s="16">
        <f>'[1]Number of 2nd Cons Apps Held'!$D$15</f>
        <v>0</v>
      </c>
      <c r="L14" s="16">
        <f>SUM('[1]Number of Priority Apps Held'!$C15:$D15)</f>
        <v>4</v>
      </c>
      <c r="M14" s="17">
        <f>SUM('[1]District Court Family'!$C15:$D15)+SUM('[1]District Court Family Appeals'!$C15:$D15)</f>
        <v>32</v>
      </c>
      <c r="N14" s="91">
        <f>SUM('[1]CC Jud Sep &amp; Div'!$C15:$D15)</f>
        <v>0</v>
      </c>
      <c r="O14" s="95">
        <f>SUM([1]ADMCA!$C$15:D15)</f>
        <v>0</v>
      </c>
    </row>
    <row r="15" spans="1:15" s="5" customFormat="1" ht="15.5">
      <c r="A15" s="12" t="s">
        <v>59</v>
      </c>
      <c r="B15" s="54">
        <v>4</v>
      </c>
      <c r="C15" s="13">
        <f>'[1]Total Applications'!$D$16</f>
        <v>59</v>
      </c>
      <c r="D15" s="13">
        <f>SUM('[1]Total Applications'!$C$16:D16)</f>
        <v>118</v>
      </c>
      <c r="E15" s="14">
        <f>'[1]Waiting Times 1st Cons'!$D$16</f>
        <v>26</v>
      </c>
      <c r="F15" s="14">
        <f>'[1]Number Waiting Priority Apps'!$D$16</f>
        <v>32</v>
      </c>
      <c r="G15" s="14">
        <f>'[1]Numbers Waiting 1st Cons'!$D$16</f>
        <v>55</v>
      </c>
      <c r="H15" s="15">
        <f>'[1]Waiting Times 2nd Cons'!$D16</f>
        <v>0</v>
      </c>
      <c r="I15" s="15">
        <f>'[1]Numbers Waiting 2nd Cons'!$D16</f>
        <v>0</v>
      </c>
      <c r="J15" s="16">
        <f>SUM('[1]Number of 1st Cons Apps Held'!$C16:$D$16)</f>
        <v>45</v>
      </c>
      <c r="K15" s="16">
        <f>'[1]Number of 2nd Cons Apps Held'!$D$16</f>
        <v>0</v>
      </c>
      <c r="L15" s="16">
        <f>SUM('[1]Number of Priority Apps Held'!$C16:$D16)</f>
        <v>37</v>
      </c>
      <c r="M15" s="17">
        <f>SUM('[1]District Court Family'!$C16:$D16)+SUM('[1]District Court Family Appeals'!$C16:$D16)</f>
        <v>24</v>
      </c>
      <c r="N15" s="91">
        <f>SUM('[1]CC Jud Sep &amp; Div'!$C16:$D16)</f>
        <v>0</v>
      </c>
      <c r="O15" s="95">
        <f>SUM([1]ADMCA!$C$16:D16)</f>
        <v>16</v>
      </c>
    </row>
    <row r="16" spans="1:15" s="5" customFormat="1" ht="15.5">
      <c r="A16" s="12" t="s">
        <v>19</v>
      </c>
      <c r="B16" s="54">
        <v>5</v>
      </c>
      <c r="C16" s="13">
        <f>'[1]Total Applications'!$D$17</f>
        <v>53</v>
      </c>
      <c r="D16" s="13">
        <f>SUM('[1]Total Applications'!$C$17:D17)</f>
        <v>98</v>
      </c>
      <c r="E16" s="14">
        <f>'[1]Waiting Times 1st Cons'!$D$17</f>
        <v>16</v>
      </c>
      <c r="F16" s="14">
        <f>'[1]Number Waiting Priority Apps'!$D$17</f>
        <v>4</v>
      </c>
      <c r="G16" s="14">
        <f>'[1]Numbers Waiting 1st Cons'!$D$17</f>
        <v>45</v>
      </c>
      <c r="H16" s="15">
        <f>'[1]Waiting Times 2nd Cons'!$D17</f>
        <v>0</v>
      </c>
      <c r="I16" s="15">
        <f>'[1]Numbers Waiting 2nd Cons'!$D17</f>
        <v>0</v>
      </c>
      <c r="J16" s="16">
        <f>SUM('[1]Number of 1st Cons Apps Held'!$C$17:$D17)</f>
        <v>40</v>
      </c>
      <c r="K16" s="16">
        <f>'[1]Number of 2nd Cons Apps Held'!$D$17</f>
        <v>0</v>
      </c>
      <c r="L16" s="16">
        <f>SUM('[1]Number of Priority Apps Held'!$C17:$D17)</f>
        <v>7</v>
      </c>
      <c r="M16" s="17">
        <f>SUM('[1]District Court Family'!$C17:$D17)+SUM('[1]District Court Family Appeals'!$C17:$D17)</f>
        <v>40</v>
      </c>
      <c r="N16" s="91">
        <f>SUM('[1]CC Jud Sep &amp; Div'!$C17:$D17)</f>
        <v>0</v>
      </c>
      <c r="O16" s="95">
        <f>SUM([1]ADMCA!$C$17:D17)</f>
        <v>0</v>
      </c>
    </row>
    <row r="17" spans="1:15" s="5" customFormat="1" ht="17.25" customHeight="1">
      <c r="A17" s="12" t="s">
        <v>20</v>
      </c>
      <c r="B17" s="54">
        <v>6</v>
      </c>
      <c r="C17" s="13">
        <f>'[1]Total Applications'!$D$18</f>
        <v>93</v>
      </c>
      <c r="D17" s="13">
        <f>SUM('[1]Total Applications'!$C$18:D18)</f>
        <v>204</v>
      </c>
      <c r="E17" s="14">
        <f>'[1]Waiting Times 1st Cons'!$D$18</f>
        <v>10</v>
      </c>
      <c r="F17" s="14">
        <f>'[1]Number Waiting Priority Apps'!$D$18</f>
        <v>0</v>
      </c>
      <c r="G17" s="14">
        <f>'[1]Numbers Waiting 1st Cons'!$D$18</f>
        <v>12</v>
      </c>
      <c r="H17" s="15">
        <f>'[1]Waiting Times 2nd Cons'!$D18</f>
        <v>0</v>
      </c>
      <c r="I17" s="15">
        <f>'[1]Numbers Waiting 2nd Cons'!$D18</f>
        <v>0</v>
      </c>
      <c r="J17" s="16">
        <f>SUM('[1]Number of 1st Cons Apps Held'!$C$18:$D18)</f>
        <v>239</v>
      </c>
      <c r="K17" s="16">
        <f>'[1]Number of 2nd Cons Apps Held'!$D$18</f>
        <v>0</v>
      </c>
      <c r="L17" s="16">
        <f>SUM('[1]Number of Priority Apps Held'!$C18:$D18)</f>
        <v>227</v>
      </c>
      <c r="M17" s="17">
        <f>SUM('[1]District Court Family'!$C18:$D18)+SUM('[1]District Court Family Appeals'!$C18:$D18)</f>
        <v>9</v>
      </c>
      <c r="N17" s="91">
        <f>SUM('[1]CC Jud Sep &amp; Div'!$C18:$D18)</f>
        <v>0</v>
      </c>
      <c r="O17" s="65">
        <f>SUM([1]ADMCA!$C$18:D18)</f>
        <v>0</v>
      </c>
    </row>
    <row r="18" spans="1:15" s="5" customFormat="1" ht="15.5">
      <c r="A18" s="12" t="s">
        <v>21</v>
      </c>
      <c r="B18" s="54">
        <v>4.8</v>
      </c>
      <c r="C18" s="13">
        <f>'[1]Total Applications'!$D$19</f>
        <v>31</v>
      </c>
      <c r="D18" s="13">
        <f>SUM('[1]Total Applications'!$C$19:D19)</f>
        <v>74</v>
      </c>
      <c r="E18" s="14">
        <f>'[1]Waiting Times 1st Cons'!$D$19</f>
        <v>11</v>
      </c>
      <c r="F18" s="14">
        <f>'[1]Number Waiting Priority Apps'!$D$19</f>
        <v>2</v>
      </c>
      <c r="G18" s="14">
        <f>'[1]Numbers Waiting 1st Cons'!$D$19</f>
        <v>58</v>
      </c>
      <c r="H18" s="15">
        <f>'[1]Waiting Times 2nd Cons'!$D19</f>
        <v>0</v>
      </c>
      <c r="I18" s="15">
        <f>'[1]Numbers Waiting 2nd Cons'!$D19</f>
        <v>0</v>
      </c>
      <c r="J18" s="16">
        <f>SUM('[1]Number of 1st Cons Apps Held'!$C$19:$D19)</f>
        <v>28</v>
      </c>
      <c r="K18" s="16">
        <f>'[1]Number of 2nd Cons Apps Held'!$D$19</f>
        <v>0</v>
      </c>
      <c r="L18" s="16">
        <f>SUM('[1]Number of Priority Apps Held'!$C19:$D19)</f>
        <v>9</v>
      </c>
      <c r="M18" s="17">
        <f>SUM('[1]District Court Family'!$C19:$D19)+SUM('[1]District Court Family Appeals'!$C19:$D19)</f>
        <v>15</v>
      </c>
      <c r="N18" s="91">
        <f>SUM('[1]CC Jud Sep &amp; Div'!$C19:$D19)</f>
        <v>0</v>
      </c>
      <c r="O18" s="100">
        <f>SUM([1]ADMCA!$C$19:D19)</f>
        <v>1</v>
      </c>
    </row>
    <row r="19" spans="1:15" s="5" customFormat="1" ht="15.5">
      <c r="A19" s="12" t="s">
        <v>22</v>
      </c>
      <c r="B19" s="54">
        <v>5.7</v>
      </c>
      <c r="C19" s="13">
        <f>'[1]Total Applications'!$D$20+'[1]Total Applications'!$D$21</f>
        <v>49</v>
      </c>
      <c r="D19" s="13">
        <f>SUM('[1]Total Applications'!$C$20:D21)</f>
        <v>101</v>
      </c>
      <c r="E19" s="14">
        <f>MAX('[1]Waiting Times 1st Cons'!$D$20:$D$21)</f>
        <v>21</v>
      </c>
      <c r="F19" s="14">
        <f>'[1]Number Waiting Priority Apps'!$D$20+'[1]Number Waiting Priority Apps'!$D$21</f>
        <v>0</v>
      </c>
      <c r="G19" s="14">
        <f>'[1]Numbers Waiting 1st Cons'!$D$20+'[1]Numbers Waiting 1st Cons'!$D$21</f>
        <v>50</v>
      </c>
      <c r="H19" s="15">
        <f>MAX('[1]Waiting Times 2nd Cons'!$D20:$D21)</f>
        <v>0</v>
      </c>
      <c r="I19" s="15">
        <f>SUM('[1]Numbers Waiting 2nd Cons'!$D20:$D21)</f>
        <v>0</v>
      </c>
      <c r="J19" s="16">
        <f>SUM('[1]Number of 1st Cons Apps Held'!$C$20:$D21)</f>
        <v>41</v>
      </c>
      <c r="K19" s="16">
        <f>'[1]Number of 2nd Cons Apps Held'!$D$20+'[1]Number of 2nd Cons Apps Held'!$D$21</f>
        <v>0</v>
      </c>
      <c r="L19" s="16">
        <f>SUM('[1]Number of Priority Apps Held'!$C$20:$D21)</f>
        <v>5</v>
      </c>
      <c r="M19" s="17">
        <f>SUM('[1]District Court Family'!$C$20:$D21)+SUM('[1]District Court Family Appeals'!$C$20:$D21)</f>
        <v>48</v>
      </c>
      <c r="N19" s="91">
        <f>SUM('[1]CC Jud Sep &amp; Div'!$C20:$D21)</f>
        <v>0</v>
      </c>
      <c r="O19" s="65">
        <f>SUM([1]ADMCA!$C$20:D21)</f>
        <v>2</v>
      </c>
    </row>
    <row r="20" spans="1:15" s="5" customFormat="1" ht="15.5">
      <c r="A20" s="12" t="s">
        <v>23</v>
      </c>
      <c r="B20" s="54">
        <v>3.8</v>
      </c>
      <c r="C20" s="13">
        <f>'[1]Total Applications'!$D$22</f>
        <v>48</v>
      </c>
      <c r="D20" s="13">
        <f>SUM('[1]Total Applications'!$C$22:D22)</f>
        <v>86</v>
      </c>
      <c r="E20" s="14">
        <f>'[1]Waiting Times 1st Cons'!$D$22</f>
        <v>6</v>
      </c>
      <c r="F20" s="14">
        <f>'[1]Number Waiting Priority Apps'!$D$22</f>
        <v>0</v>
      </c>
      <c r="G20" s="14">
        <f>'[1]Numbers Waiting 1st Cons'!$D$22</f>
        <v>32</v>
      </c>
      <c r="H20" s="15">
        <f>'[1]Waiting Times 2nd Cons'!$D22</f>
        <v>0</v>
      </c>
      <c r="I20" s="15">
        <f>'[1]Numbers Waiting 2nd Cons'!$D22</f>
        <v>0</v>
      </c>
      <c r="J20" s="16">
        <f>SUM('[1]Number of 1st Cons Apps Held'!$C$22:$D22)</f>
        <v>19</v>
      </c>
      <c r="K20" s="16">
        <f>'[1]Number of 2nd Cons Apps Held'!$D$22</f>
        <v>0</v>
      </c>
      <c r="L20" s="16">
        <f>SUM('[1]Number of Priority Apps Held'!$C22:$D22)</f>
        <v>6</v>
      </c>
      <c r="M20" s="17">
        <f>SUM('[1]District Court Family'!$C22:$D22)+SUM('[1]District Court Family Appeals'!$C22:$D22)</f>
        <v>26</v>
      </c>
      <c r="N20" s="91">
        <f>SUM('[1]CC Jud Sep &amp; Div'!$C22:$D22)</f>
        <v>0</v>
      </c>
      <c r="O20" s="65">
        <f>SUM([1]ADMCA!$C$22:D22)</f>
        <v>2</v>
      </c>
    </row>
    <row r="21" spans="1:15" s="5" customFormat="1" ht="15.5">
      <c r="A21" s="12" t="s">
        <v>24</v>
      </c>
      <c r="B21" s="54">
        <v>4.8</v>
      </c>
      <c r="C21" s="13">
        <f>'[1]Total Applications'!$D$23</f>
        <v>90</v>
      </c>
      <c r="D21" s="13">
        <f>SUM('[1]Total Applications'!$C$23:D23)</f>
        <v>171</v>
      </c>
      <c r="E21" s="14">
        <f>'[1]Waiting Times 1st Cons'!$D$23</f>
        <v>25</v>
      </c>
      <c r="F21" s="14">
        <f>'[1]Number Waiting Priority Apps'!$D$23</f>
        <v>6</v>
      </c>
      <c r="G21" s="14">
        <f>'[1]Numbers Waiting 1st Cons'!$D$23</f>
        <v>82</v>
      </c>
      <c r="H21" s="15">
        <f>'[1]Waiting Times 2nd Cons'!$D23</f>
        <v>0</v>
      </c>
      <c r="I21" s="15">
        <f>'[1]Numbers Waiting 2nd Cons'!$D23</f>
        <v>0</v>
      </c>
      <c r="J21" s="16">
        <f>SUM('[1]Number of 1st Cons Apps Held'!$C23:$D$23)</f>
        <v>46</v>
      </c>
      <c r="K21" s="16">
        <f>'[1]Number of 2nd Cons Apps Held'!$D$23</f>
        <v>0</v>
      </c>
      <c r="L21" s="16">
        <f>SUM('[1]Number of Priority Apps Held'!$C23:$D23)</f>
        <v>21</v>
      </c>
      <c r="M21" s="17">
        <f>SUM('[1]District Court Family'!$C23:$D23)+SUM('[1]District Court Family Appeals'!$C23:$D23)</f>
        <v>86</v>
      </c>
      <c r="N21" s="91">
        <f>SUM('[1]CC Jud Sep &amp; Div'!$C23:$D23)</f>
        <v>3</v>
      </c>
      <c r="O21" s="65">
        <f>SUM([1]ADMCA!$C$23:D23)</f>
        <v>0</v>
      </c>
    </row>
    <row r="22" spans="1:15" s="5" customFormat="1" ht="15.5">
      <c r="A22" s="12" t="s">
        <v>25</v>
      </c>
      <c r="B22" s="54">
        <v>1.8</v>
      </c>
      <c r="C22" s="13">
        <f>'[1]Total Applications'!$D$24</f>
        <v>32</v>
      </c>
      <c r="D22" s="13">
        <f>SUM('[1]Total Applications'!$C$24:D24)</f>
        <v>68</v>
      </c>
      <c r="E22" s="14">
        <f>'[1]Waiting Times 1st Cons'!$D$24</f>
        <v>35</v>
      </c>
      <c r="F22" s="14">
        <f>'[1]Number Waiting Priority Apps'!$D$24</f>
        <v>2</v>
      </c>
      <c r="G22" s="14">
        <f>'[1]Numbers Waiting 1st Cons'!$D$24</f>
        <v>58</v>
      </c>
      <c r="H22" s="15">
        <f>'[1]Waiting Times 2nd Cons'!$D24</f>
        <v>0</v>
      </c>
      <c r="I22" s="15">
        <f>'[1]Numbers Waiting 2nd Cons'!$D24</f>
        <v>0</v>
      </c>
      <c r="J22" s="16">
        <f>SUM('[1]Number of 1st Cons Apps Held'!$C$24:$D24)</f>
        <v>7</v>
      </c>
      <c r="K22" s="16">
        <f>'[1]Number of 2nd Cons Apps Held'!$D$24</f>
        <v>0</v>
      </c>
      <c r="L22" s="16">
        <f>SUM('[1]Number of Priority Apps Held'!$C24:$D24)</f>
        <v>2</v>
      </c>
      <c r="M22" s="17">
        <f>SUM('[1]District Court Family'!$C24:$D24)+SUM('[1]District Court Family Appeals'!$C24:$D24)</f>
        <v>35</v>
      </c>
      <c r="N22" s="91">
        <f>SUM('[1]CC Jud Sep &amp; Div'!$C24:$D24)</f>
        <v>0</v>
      </c>
      <c r="O22" s="65">
        <f>SUM([1]ADMCA!$C$24:D24)</f>
        <v>1</v>
      </c>
    </row>
    <row r="23" spans="1:15" s="5" customFormat="1" ht="31">
      <c r="A23" s="12" t="s">
        <v>46</v>
      </c>
      <c r="B23" s="134">
        <v>1</v>
      </c>
      <c r="C23" s="71">
        <f>'[1]Total Applications'!$D$25</f>
        <v>2</v>
      </c>
      <c r="D23" s="71">
        <f>SUM('[1]Total Applications'!$C$25:D25)</f>
        <v>5</v>
      </c>
      <c r="E23" s="72">
        <f>'[1]Waiting Times 1st Cons'!$D$25</f>
        <v>0</v>
      </c>
      <c r="F23" s="72">
        <f>'[1]Number Waiting Priority Apps'!$D$25</f>
        <v>0</v>
      </c>
      <c r="G23" s="72">
        <f>'[1]Numbers Waiting 1st Cons'!$D$25</f>
        <v>0</v>
      </c>
      <c r="H23" s="78"/>
      <c r="I23" s="78"/>
      <c r="J23" s="75">
        <f>SUM('[1]Number of 1st Cons Apps Held'!$C$25:$D25)</f>
        <v>2</v>
      </c>
      <c r="K23" s="75">
        <f>'[1]Number of 2nd Cons Apps Held'!$D$25</f>
        <v>0</v>
      </c>
      <c r="L23" s="75">
        <f>SUM('[1]Number of Priority Apps Held'!$C25:$D25)</f>
        <v>0</v>
      </c>
      <c r="M23" s="77">
        <f>SUM('[1]District Court Family'!$C25:$D25)+SUM('[1]District Court Family Appeals'!$C25:$D25)</f>
        <v>0</v>
      </c>
      <c r="N23" s="92">
        <f>SUM('[1]CC Jud Sep &amp; Div'!$C25:$D25)</f>
        <v>0</v>
      </c>
      <c r="O23" s="129">
        <f>SUM([1]ADMCA!$C$25:D25)</f>
        <v>0</v>
      </c>
    </row>
    <row r="24" spans="1:15" s="5" customFormat="1" ht="15.5">
      <c r="A24" s="12" t="s">
        <v>26</v>
      </c>
      <c r="B24" s="54">
        <v>2.8</v>
      </c>
      <c r="C24" s="13">
        <f>'[1]Total Applications'!$D$26+'[1]Total Applications'!$D$27</f>
        <v>23</v>
      </c>
      <c r="D24" s="13">
        <f>SUM('[1]Total Applications'!$C$26:D27)</f>
        <v>33</v>
      </c>
      <c r="E24" s="14">
        <f>MAX('[1]Waiting Times 1st Cons'!$D$26:$D$27)</f>
        <v>17</v>
      </c>
      <c r="F24" s="14">
        <f>'[1]Number Waiting Priority Apps'!$D$26+'[1]Number Waiting Priority Apps'!$D$27</f>
        <v>0</v>
      </c>
      <c r="G24" s="14">
        <f>'[1]Numbers Waiting 1st Cons'!$D$26+'[1]Numbers Waiting 1st Cons'!$D$27</f>
        <v>15</v>
      </c>
      <c r="H24" s="15">
        <f>MAX('[1]Waiting Times 2nd Cons'!$D25:$D26)</f>
        <v>0</v>
      </c>
      <c r="I24" s="15">
        <f>SUM('[1]Numbers Waiting 2nd Cons'!$D25:$D26)</f>
        <v>0</v>
      </c>
      <c r="J24" s="16">
        <f>SUM('[1]Number of 1st Cons Apps Held'!$C$26:$D27)</f>
        <v>18</v>
      </c>
      <c r="K24" s="16">
        <f>'[1]Number of 2nd Cons Apps Held'!$D$26+'[1]Number of 2nd Cons Apps Held'!$D$27</f>
        <v>0</v>
      </c>
      <c r="L24" s="16">
        <f>SUM('[1]Number of Priority Apps Held'!$C$26:$D27)</f>
        <v>4</v>
      </c>
      <c r="M24" s="17">
        <f>SUM('[1]District Court Family Appeals'!$C$26:$D27)+SUM('[1]District Court Family'!$C$26:$D27)</f>
        <v>8</v>
      </c>
      <c r="N24" s="91">
        <f>SUM('[1]CC Jud Sep &amp; Div'!$C26:$D27)</f>
        <v>0</v>
      </c>
      <c r="O24" s="65">
        <f>SUM([1]ADMCA!$C$26:D27)</f>
        <v>0</v>
      </c>
    </row>
    <row r="25" spans="1:15" s="5" customFormat="1" ht="15.75" customHeight="1">
      <c r="A25" s="12" t="s">
        <v>27</v>
      </c>
      <c r="B25" s="54">
        <v>3</v>
      </c>
      <c r="C25" s="13">
        <f>'[1]Total Applications'!$D$29</f>
        <v>58</v>
      </c>
      <c r="D25" s="13">
        <f>SUM('[1]Total Applications'!$C$29:D29)</f>
        <v>114</v>
      </c>
      <c r="E25" s="14">
        <f>'[1]Waiting Times 1st Cons'!$D$29</f>
        <v>23</v>
      </c>
      <c r="F25" s="14">
        <f>'[1]Number Waiting Priority Apps'!$D$29</f>
        <v>0</v>
      </c>
      <c r="G25" s="14">
        <f>'[1]Numbers Waiting 1st Cons'!$D$29</f>
        <v>54</v>
      </c>
      <c r="H25" s="15">
        <f>'[1]Waiting Times 2nd Cons'!$D28</f>
        <v>0</v>
      </c>
      <c r="I25" s="15">
        <f>'[1]Numbers Waiting 2nd Cons'!$D28</f>
        <v>0</v>
      </c>
      <c r="J25" s="16">
        <f>SUM('[1]Number of 1st Cons Apps Held'!$C$29:$D29)</f>
        <v>20</v>
      </c>
      <c r="K25" s="16">
        <f>'[1]Number of 2nd Cons Apps Held'!$D$29</f>
        <v>0</v>
      </c>
      <c r="L25" s="16">
        <f>SUM('[1]Number of Priority Apps Held'!$C29:$D29)</f>
        <v>3</v>
      </c>
      <c r="M25" s="17">
        <f>SUM('[1]District Court Family'!$C29:$D29)+SUM('[1]District Court Family Appeals'!$C29:$D29)</f>
        <v>62</v>
      </c>
      <c r="N25" s="91">
        <f>SUM('[1]CC Jud Sep &amp; Div'!$C29:$D29)</f>
        <v>0</v>
      </c>
      <c r="O25" s="65">
        <f>SUM([1]ADMCA!$C$29:D29)</f>
        <v>0</v>
      </c>
    </row>
    <row r="26" spans="1:15" s="5" customFormat="1" ht="15.5">
      <c r="A26" s="12" t="s">
        <v>28</v>
      </c>
      <c r="B26" s="54">
        <v>3</v>
      </c>
      <c r="C26" s="13">
        <f>'[1]Total Applications'!$D$30</f>
        <v>33</v>
      </c>
      <c r="D26" s="13">
        <f>SUM('[1]Total Applications'!$C$30:D30)</f>
        <v>83</v>
      </c>
      <c r="E26" s="14">
        <f>'[1]Waiting Times 1st Cons'!$D$30</f>
        <v>15</v>
      </c>
      <c r="F26" s="14">
        <f>'[1]Number Waiting Priority Apps'!$D$30</f>
        <v>2</v>
      </c>
      <c r="G26" s="14">
        <f>'[1]Numbers Waiting 1st Cons'!$D$30</f>
        <v>46</v>
      </c>
      <c r="H26" s="15">
        <f>'[1]Waiting Times 2nd Cons'!$D29</f>
        <v>0</v>
      </c>
      <c r="I26" s="15">
        <f>'[1]Numbers Waiting 2nd Cons'!$D29</f>
        <v>0</v>
      </c>
      <c r="J26" s="16">
        <f>SUM('[1]Number of 1st Cons Apps Held'!$C$30:$D30)</f>
        <v>16</v>
      </c>
      <c r="K26" s="16">
        <f>'[1]Number of 2nd Cons Apps Held'!$D$30</f>
        <v>0</v>
      </c>
      <c r="L26" s="16">
        <f>SUM('[1]Number of Priority Apps Held'!$C30:$D30)</f>
        <v>4</v>
      </c>
      <c r="M26" s="17">
        <f>SUM('[1]District Court Family'!$C30:$D30)+SUM('[1]District Court Family Appeals'!$C30:$D30)</f>
        <v>36</v>
      </c>
      <c r="N26" s="91">
        <f>SUM('[1]CC Jud Sep &amp; Div'!$C30:$D30)</f>
        <v>0</v>
      </c>
      <c r="O26" s="100">
        <f>SUM([1]ADMCA!$C$30:D30)</f>
        <v>5</v>
      </c>
    </row>
    <row r="27" spans="1:15" s="5" customFormat="1" ht="15.5">
      <c r="A27" s="12" t="s">
        <v>29</v>
      </c>
      <c r="B27" s="54">
        <v>3</v>
      </c>
      <c r="C27" s="13">
        <f>'[1]Total Applications'!$D$31</f>
        <v>26</v>
      </c>
      <c r="D27" s="13">
        <f>SUM('[1]Total Applications'!$C$31:D31)</f>
        <v>52</v>
      </c>
      <c r="E27" s="14">
        <f>[2]February!$G$32</f>
        <v>17</v>
      </c>
      <c r="F27" s="14">
        <f>'[1]Number Waiting Priority Apps'!$D$31</f>
        <v>15</v>
      </c>
      <c r="G27" s="14">
        <f>'[1]Numbers Waiting 1st Cons'!$D$31</f>
        <v>40</v>
      </c>
      <c r="H27" s="15">
        <f>'[1]Waiting Times 2nd Cons'!$D30</f>
        <v>0</v>
      </c>
      <c r="I27" s="15">
        <f>'[1]Numbers Waiting 2nd Cons'!$D30</f>
        <v>0</v>
      </c>
      <c r="J27" s="16">
        <f>SUM('[1]Number of 1st Cons Apps Held'!$C$31:$D31)</f>
        <v>8</v>
      </c>
      <c r="K27" s="16">
        <f>'[1]Number of 2nd Cons Apps Held'!$D$31</f>
        <v>0</v>
      </c>
      <c r="L27" s="16">
        <f>SUM('[1]Number of Priority Apps Held'!$C31:$D31)</f>
        <v>1</v>
      </c>
      <c r="M27" s="17">
        <f>SUM('[1]District Court Family'!$C31:$D31)+SUM('[1]District Court Family Appeals'!$C31:$D31)</f>
        <v>27</v>
      </c>
      <c r="N27" s="91">
        <f>SUM('[1]CC Jud Sep &amp; Div'!$C31:$D31)</f>
        <v>0</v>
      </c>
      <c r="O27" s="65">
        <f>SUM([1]ADMCA!$C$31:D31)</f>
        <v>0</v>
      </c>
    </row>
    <row r="28" spans="1:15" s="5" customFormat="1" ht="15.5">
      <c r="A28" s="12" t="s">
        <v>30</v>
      </c>
      <c r="B28" s="54">
        <v>2</v>
      </c>
      <c r="C28" s="13">
        <f>'[1]Total Applications'!$D$32</f>
        <v>30</v>
      </c>
      <c r="D28" s="13">
        <f>SUM('[1]Total Applications'!$C$32:D32)</f>
        <v>53</v>
      </c>
      <c r="E28" s="14">
        <f>'[1]Waiting Times 1st Cons'!$D$32</f>
        <v>38</v>
      </c>
      <c r="F28" s="14">
        <f>'[1]Number Waiting Priority Apps'!$D$32</f>
        <v>4</v>
      </c>
      <c r="G28" s="14">
        <f>'[1]Numbers Waiting 1st Cons'!$D$32</f>
        <v>85</v>
      </c>
      <c r="H28" s="15">
        <f>'[1]Waiting Times 2nd Cons'!$D31</f>
        <v>0</v>
      </c>
      <c r="I28" s="15">
        <f>'[1]Numbers Waiting 2nd Cons'!$D31</f>
        <v>0</v>
      </c>
      <c r="J28" s="16">
        <f>SUM('[1]Number of 1st Cons Apps Held'!$C$32:$D32)</f>
        <v>8</v>
      </c>
      <c r="K28" s="16">
        <f>'[1]Number of 2nd Cons Apps Held'!$D$32</f>
        <v>0</v>
      </c>
      <c r="L28" s="16">
        <f>SUM('[1]Number of Priority Apps Held'!$C32:$D32)</f>
        <v>1</v>
      </c>
      <c r="M28" s="17">
        <f>SUM('[1]District Court Family'!$C32:$D32)+SUM('[1]District Court Family Appeals'!$C31:$D31)</f>
        <v>24</v>
      </c>
      <c r="N28" s="91">
        <f>SUM('[1]CC Jud Sep &amp; Div'!$C32:$D32)</f>
        <v>0</v>
      </c>
      <c r="O28" s="98">
        <f>SUM([1]ADMCA!$C$32:D32)</f>
        <v>0</v>
      </c>
    </row>
    <row r="29" spans="1:15" s="5" customFormat="1" ht="15.5">
      <c r="A29" s="12" t="s">
        <v>31</v>
      </c>
      <c r="B29" s="54">
        <v>1.8</v>
      </c>
      <c r="C29" s="13">
        <f>'[1]Total Applications'!$D$33</f>
        <v>25</v>
      </c>
      <c r="D29" s="13">
        <f>SUM('[1]Total Applications'!$C$33:D33)</f>
        <v>48</v>
      </c>
      <c r="E29" s="14">
        <f>'[1]Waiting Times 1st Cons'!$D$33</f>
        <v>30</v>
      </c>
      <c r="F29" s="14">
        <f>'[1]Number Waiting Priority Apps'!$D$33</f>
        <v>7</v>
      </c>
      <c r="G29" s="14">
        <f>'[1]Numbers Waiting 1st Cons'!$D$33</f>
        <v>103</v>
      </c>
      <c r="H29" s="15">
        <f>'[1]Waiting Times 2nd Cons'!$D32</f>
        <v>0</v>
      </c>
      <c r="I29" s="15">
        <f>'[1]Numbers Waiting 2nd Cons'!$D32</f>
        <v>0</v>
      </c>
      <c r="J29" s="16">
        <f>SUM('[1]Number of 1st Cons Apps Held'!$C$33:$D33)</f>
        <v>31</v>
      </c>
      <c r="K29" s="16">
        <f>'[1]Number of 2nd Cons Apps Held'!$D$33</f>
        <v>0</v>
      </c>
      <c r="L29" s="16">
        <f>SUM('[1]Number of Priority Apps Held'!$C33:$D33)</f>
        <v>13</v>
      </c>
      <c r="M29" s="17">
        <f>SUM('[1]District Court Family'!$C33:$D33)+SUM('[1]District Court Family Appeals'!$C33:$D33)</f>
        <v>9</v>
      </c>
      <c r="N29" s="91">
        <f>SUM('[1]CC Jud Sep &amp; Div'!$C33:$D33)</f>
        <v>0</v>
      </c>
      <c r="O29" s="98">
        <f>SUM([1]ADMCA!$C$33:D33)</f>
        <v>0</v>
      </c>
    </row>
    <row r="30" spans="1:15" s="5" customFormat="1" ht="15.5">
      <c r="A30" s="12" t="s">
        <v>32</v>
      </c>
      <c r="B30" s="54">
        <f>4.8+9.4</f>
        <v>14.2</v>
      </c>
      <c r="C30" s="13">
        <f>'[1]Total Applications'!$D$34+'[1]Total Applications'!$D$35</f>
        <v>1003</v>
      </c>
      <c r="D30" s="13">
        <f>SUM('[1]Total Applications'!$C$34:D35)</f>
        <v>1815</v>
      </c>
      <c r="E30" s="14">
        <f>'[1]Waiting Times 1st Cons'!$D$34</f>
        <v>13</v>
      </c>
      <c r="F30" s="14">
        <f>'[1]Number Waiting Priority Apps'!$D$34</f>
        <v>3</v>
      </c>
      <c r="G30" s="14">
        <f>'[1]Numbers Waiting 1st Cons'!$D$34</f>
        <v>50</v>
      </c>
      <c r="H30" s="15">
        <f>'[1]Waiting Times 2nd Cons'!$D33</f>
        <v>0</v>
      </c>
      <c r="I30" s="15">
        <f>'[1]Numbers Waiting 2nd Cons'!$D33</f>
        <v>0</v>
      </c>
      <c r="J30" s="16">
        <f>SUM('[1]Number of 1st Cons Apps Held'!$C$34:$D35)</f>
        <v>208</v>
      </c>
      <c r="K30" s="16">
        <f>'[1]Number of 2nd Cons Apps Held'!$D$34+'[1]Number of 2nd Cons Apps Held'!$D$35</f>
        <v>0</v>
      </c>
      <c r="L30" s="16">
        <f>SUM('[1]Number of Priority Apps Held'!$C34:$D35)</f>
        <v>188</v>
      </c>
      <c r="M30" s="17">
        <f>SUM('[1]District Court Family'!$C34:$D34)+SUM('[1]District Court Family Appeals'!$C34:$D34)</f>
        <v>6</v>
      </c>
      <c r="N30" s="91">
        <f>SUM('[1]CC Jud Sep &amp; Div'!$C34:$D34)</f>
        <v>0</v>
      </c>
      <c r="O30" s="100">
        <f>SUM([1]ADMCA!$C$34:D34)</f>
        <v>0</v>
      </c>
    </row>
    <row r="31" spans="1:15" s="5" customFormat="1" ht="15.5">
      <c r="A31" s="12" t="s">
        <v>33</v>
      </c>
      <c r="B31" s="54">
        <v>2.8</v>
      </c>
      <c r="C31" s="13">
        <f>'[1]Total Applications'!$D$36</f>
        <v>9</v>
      </c>
      <c r="D31" s="13">
        <f>SUM('[1]Total Applications'!$C$36:D36)</f>
        <v>27</v>
      </c>
      <c r="E31" s="14">
        <f>'[1]Waiting Times 1st Cons'!$D$36</f>
        <v>26</v>
      </c>
      <c r="F31" s="14">
        <f>'[1]Number Waiting Priority Apps'!$D$36</f>
        <v>1</v>
      </c>
      <c r="G31" s="14">
        <f>'[1]Numbers Waiting 1st Cons'!$D$36</f>
        <v>55</v>
      </c>
      <c r="H31" s="15">
        <f>'[1]Waiting Times 2nd Cons'!$D35</f>
        <v>0</v>
      </c>
      <c r="I31" s="15">
        <f>'[1]Numbers Waiting 2nd Cons'!$D35</f>
        <v>0</v>
      </c>
      <c r="J31" s="16">
        <f>SUM('[1]Number of 1st Cons Apps Held'!$C$36:$D36)</f>
        <v>20</v>
      </c>
      <c r="K31" s="16">
        <f>'[1]Number of 2nd Cons Apps Held'!$D$36</f>
        <v>0</v>
      </c>
      <c r="L31" s="16">
        <f>SUM('[1]Number of Priority Apps Held'!$C36:$D36)</f>
        <v>5</v>
      </c>
      <c r="M31" s="17">
        <f>SUM('[1]District Court Family'!$C36:$D36)+SUM('[1]District Court Family Appeals'!$C36:$D36)</f>
        <v>7</v>
      </c>
      <c r="N31" s="91">
        <f>SUM('[1]CC Jud Sep &amp; Div'!$C36:$D36)</f>
        <v>5</v>
      </c>
      <c r="O31" s="65">
        <f>SUM([1]ADMCA!$C$36:D36)</f>
        <v>0</v>
      </c>
    </row>
    <row r="32" spans="1:15" s="5" customFormat="1" ht="15.5">
      <c r="A32" s="12" t="s">
        <v>34</v>
      </c>
      <c r="B32" s="54">
        <v>5</v>
      </c>
      <c r="C32" s="13">
        <f>'[1]Total Applications'!$D$37</f>
        <v>36</v>
      </c>
      <c r="D32" s="13">
        <f>SUM('[1]Total Applications'!$C$37:D37)</f>
        <v>83</v>
      </c>
      <c r="E32" s="14">
        <f>'[1]Waiting Times 1st Cons'!$D$37</f>
        <v>3</v>
      </c>
      <c r="F32" s="14">
        <f>'[1]Number Waiting Priority Apps'!$D$37</f>
        <v>1</v>
      </c>
      <c r="G32" s="14">
        <f>'[1]Numbers Waiting 1st Cons'!$D$37</f>
        <v>10</v>
      </c>
      <c r="H32" s="15">
        <f>'[1]Waiting Times 2nd Cons'!$D36</f>
        <v>0</v>
      </c>
      <c r="I32" s="15">
        <f>'[1]Numbers Waiting 2nd Cons'!$D36</f>
        <v>0</v>
      </c>
      <c r="J32" s="16">
        <f>SUM('[1]Number of 1st Cons Apps Held'!$C$37:$D37)</f>
        <v>29</v>
      </c>
      <c r="K32" s="16">
        <f>'[1]Number of 2nd Cons Apps Held'!$D$37</f>
        <v>0</v>
      </c>
      <c r="L32" s="16">
        <f>SUM('[1]Number of Priority Apps Held'!$C37:$D37)</f>
        <v>2</v>
      </c>
      <c r="M32" s="17">
        <f>SUM('[1]District Court Family'!$C37:$D37)+SUM('[1]District Court Family Appeals'!$C37:$D37)</f>
        <v>38</v>
      </c>
      <c r="N32" s="91">
        <f>SUM('[1]CC Jud Sep &amp; Div'!$C37:$D37)</f>
        <v>0</v>
      </c>
      <c r="O32" s="98">
        <f>SUM([1]ADMCA!$C$37:D37)</f>
        <v>0</v>
      </c>
    </row>
    <row r="33" spans="1:15" s="5" customFormat="1" ht="15.5">
      <c r="A33" s="12" t="s">
        <v>35</v>
      </c>
      <c r="B33" s="54">
        <v>2</v>
      </c>
      <c r="C33" s="13">
        <f>'[1]Total Applications'!$D$38</f>
        <v>8</v>
      </c>
      <c r="D33" s="13">
        <f>SUM('[1]Total Applications'!$C$38:D38)</f>
        <v>19</v>
      </c>
      <c r="E33" s="14">
        <f>'[1]Waiting Times 1st Cons'!$D$38</f>
        <v>13</v>
      </c>
      <c r="F33" s="14">
        <f>'[1]Number Waiting Priority Apps'!$D$38</f>
        <v>1</v>
      </c>
      <c r="G33" s="14">
        <f>'[1]Numbers Waiting 1st Cons'!$D$38</f>
        <v>11</v>
      </c>
      <c r="H33" s="15">
        <f>'[1]Waiting Times 2nd Cons'!$D37</f>
        <v>0</v>
      </c>
      <c r="I33" s="15">
        <f>'[1]Numbers Waiting 2nd Cons'!$D37</f>
        <v>0</v>
      </c>
      <c r="J33" s="16">
        <f>SUM('[1]Number of 1st Cons Apps Held'!$C$38:$D38)</f>
        <v>1</v>
      </c>
      <c r="K33" s="16">
        <f>'[1]Number of 2nd Cons Apps Held'!$D$38</f>
        <v>0</v>
      </c>
      <c r="L33" s="16">
        <f>SUM('[1]Number of Priority Apps Held'!$C38:$D38)</f>
        <v>0</v>
      </c>
      <c r="M33" s="17">
        <f>SUM('[1]District Court Family'!$C38:$D38)+SUM('[1]District Court Family Appeals'!$C38:$D38)</f>
        <v>8</v>
      </c>
      <c r="N33" s="91">
        <f>SUM('[1]CC Jud Sep &amp; Div'!$C38:$D38)</f>
        <v>0</v>
      </c>
      <c r="O33" s="98">
        <f>SUM([1]ADMCA!$C$38:D38)</f>
        <v>0</v>
      </c>
    </row>
    <row r="34" spans="1:15" s="5" customFormat="1" ht="15.5">
      <c r="A34" s="12" t="s">
        <v>36</v>
      </c>
      <c r="B34" s="54">
        <v>2.6</v>
      </c>
      <c r="C34" s="13">
        <f>'[1]Total Applications'!$D$39</f>
        <v>36</v>
      </c>
      <c r="D34" s="13">
        <f>SUM('[1]Total Applications'!$C$39:D39)</f>
        <v>60</v>
      </c>
      <c r="E34" s="14">
        <f>'[1]Waiting Times 1st Cons'!$D$39</f>
        <v>11</v>
      </c>
      <c r="F34" s="14">
        <f>'[1]Number Waiting Priority Apps'!$D$39</f>
        <v>5</v>
      </c>
      <c r="G34" s="14">
        <f>'[1]Numbers Waiting 1st Cons'!$D$39</f>
        <v>29</v>
      </c>
      <c r="H34" s="15">
        <f>'[1]Waiting Times 2nd Cons'!$D38</f>
        <v>0</v>
      </c>
      <c r="I34" s="15">
        <f>'[1]Numbers Waiting 2nd Cons'!$D38</f>
        <v>0</v>
      </c>
      <c r="J34" s="16">
        <f>SUM('[1]Number of 1st Cons Apps Held'!$C$39:$D39)</f>
        <v>18</v>
      </c>
      <c r="K34" s="16">
        <f>'[1]Number of 2nd Cons Apps Held'!$D$39</f>
        <v>0</v>
      </c>
      <c r="L34" s="16">
        <f>SUM('[1]Number of Priority Apps Held'!$C39:$D39)</f>
        <v>5</v>
      </c>
      <c r="M34" s="17">
        <f>SUM('[1]District Court Family'!$C39:$D39)+SUM('[1]District Court Family Appeals'!$C39:$D39)</f>
        <v>23</v>
      </c>
      <c r="N34" s="91">
        <f>SUM('[1]CC Jud Sep &amp; Div'!$C39:$D39)</f>
        <v>0</v>
      </c>
      <c r="O34" s="100">
        <f>SUM([1]ADMCA!$C$39:D39)</f>
        <v>0</v>
      </c>
    </row>
    <row r="35" spans="1:15" s="5" customFormat="1" ht="15.5">
      <c r="A35" s="12" t="s">
        <v>37</v>
      </c>
      <c r="B35" s="54">
        <v>3.8</v>
      </c>
      <c r="C35" s="13">
        <f>'[1]Total Applications'!$D$40</f>
        <v>44</v>
      </c>
      <c r="D35" s="13">
        <f>SUM('[1]Total Applications'!$C$40:D40)</f>
        <v>76</v>
      </c>
      <c r="E35" s="14">
        <f>'[1]Waiting Times 1st Cons'!$D$40</f>
        <v>5</v>
      </c>
      <c r="F35" s="14">
        <f>'[1]Number Waiting Priority Apps'!$D$40</f>
        <v>1</v>
      </c>
      <c r="G35" s="14">
        <f>'[1]Numbers Waiting 1st Cons'!$D$40</f>
        <v>13</v>
      </c>
      <c r="H35" s="15">
        <f>'[1]Waiting Times 2nd Cons'!$D39</f>
        <v>0</v>
      </c>
      <c r="I35" s="15">
        <f>'[1]Numbers Waiting 2nd Cons'!$D39</f>
        <v>0</v>
      </c>
      <c r="J35" s="16">
        <f>SUM('[1]Number of 1st Cons Apps Held'!$C$40:$D40)</f>
        <v>37</v>
      </c>
      <c r="K35" s="16">
        <f>'[1]Number of 2nd Cons Apps Held'!$D$40</f>
        <v>0</v>
      </c>
      <c r="L35" s="16">
        <f>SUM('[1]Number of Priority Apps Held'!$C40:$D40)</f>
        <v>3</v>
      </c>
      <c r="M35" s="17">
        <f>SUM('[1]District Court Family'!$C40:$D40)+SUM('[1]District Court Family Appeals'!$C40:$D40)</f>
        <v>45</v>
      </c>
      <c r="N35" s="91">
        <f>SUM('[1]CC Jud Sep &amp; Div'!$C40:$D40)</f>
        <v>0</v>
      </c>
      <c r="O35" s="95">
        <f>SUM([1]ADMCA!$C$40:D40)</f>
        <v>0</v>
      </c>
    </row>
    <row r="36" spans="1:15" s="5" customFormat="1" ht="16" thickBot="1">
      <c r="A36" s="18" t="s">
        <v>38</v>
      </c>
      <c r="B36" s="112">
        <v>4.5999999999999996</v>
      </c>
      <c r="C36" s="106">
        <f>'[1]Total Applications'!$D$41</f>
        <v>35</v>
      </c>
      <c r="D36" s="106">
        <f>SUM('[1]Total Applications'!$C$41:D41)</f>
        <v>72</v>
      </c>
      <c r="E36" s="107">
        <f>'[1]Waiting Times 1st Cons'!$D$41</f>
        <v>10</v>
      </c>
      <c r="F36" s="107">
        <f>'[1]Number Waiting Priority Apps'!$D$41</f>
        <v>6</v>
      </c>
      <c r="G36" s="107">
        <f>'[1]Numbers Waiting 1st Cons'!$D$41</f>
        <v>34</v>
      </c>
      <c r="H36" s="20">
        <f>'[1]Waiting Times 2nd Cons'!$D40</f>
        <v>0</v>
      </c>
      <c r="I36" s="20">
        <f>'[1]Numbers Waiting 2nd Cons'!$D40</f>
        <v>0</v>
      </c>
      <c r="J36" s="81">
        <f>SUM('[1]Number of 1st Cons Apps Held'!$C$41:$D41)</f>
        <v>40</v>
      </c>
      <c r="K36" s="81">
        <f>'[1]Number of 2nd Cons Apps Held'!$D$41</f>
        <v>0</v>
      </c>
      <c r="L36" s="81">
        <f>SUM('[1]Number of Priority Apps Held'!$C41:$D41)</f>
        <v>20</v>
      </c>
      <c r="M36" s="82">
        <f>SUM('[1]District Court Family'!$C41:$D41)+SUM('[1]District Court Family Appeals'!$C41:$D41)</f>
        <v>20</v>
      </c>
      <c r="N36" s="127">
        <f>SUM('[1]CC Jud Sep &amp; Div'!$C41:$D41)</f>
        <v>0</v>
      </c>
      <c r="O36" s="95">
        <f>SUM([1]ADMCA!$C$41:D41)</f>
        <v>2</v>
      </c>
    </row>
    <row r="37" spans="1:15" ht="14" thickTop="1">
      <c r="O37" s="130"/>
    </row>
  </sheetData>
  <mergeCells count="7">
    <mergeCell ref="J4:L4"/>
    <mergeCell ref="M4:O4"/>
    <mergeCell ref="A1:D1"/>
    <mergeCell ref="A2:C2"/>
    <mergeCell ref="C4:D4"/>
    <mergeCell ref="E4:G4"/>
    <mergeCell ref="H4:I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7"/>
  <sheetViews>
    <sheetView topLeftCell="A13" zoomScale="80" zoomScaleNormal="80" workbookViewId="0">
      <pane xSplit="1" topLeftCell="B1" activePane="topRight" state="frozen"/>
      <selection activeCell="A6" sqref="A6"/>
      <selection pane="topRight" activeCell="D6" sqref="D6"/>
    </sheetView>
  </sheetViews>
  <sheetFormatPr defaultRowHeight="13.5"/>
  <cols>
    <col min="1" max="1" width="21.765625" customWidth="1"/>
    <col min="2" max="2" width="15.61328125" bestFit="1" customWidth="1"/>
    <col min="3" max="4" width="14.61328125" customWidth="1"/>
    <col min="5" max="5" width="12.61328125" bestFit="1" customWidth="1"/>
    <col min="6" max="6" width="8.3828125" bestFit="1" customWidth="1"/>
    <col min="7" max="7" width="14.61328125" customWidth="1"/>
    <col min="8" max="8" width="14.15234375" hidden="1" customWidth="1"/>
    <col min="9" max="9" width="14.23046875" hidden="1" customWidth="1"/>
    <col min="10" max="10" width="13.23046875" customWidth="1"/>
    <col min="11" max="11" width="10.84375" style="19" hidden="1" customWidth="1"/>
    <col min="12" max="12" width="12" customWidth="1"/>
    <col min="13" max="13" width="22.61328125" customWidth="1"/>
    <col min="14" max="14" width="21.4609375" bestFit="1" customWidth="1"/>
    <col min="15" max="15" width="21.4609375" customWidth="1"/>
  </cols>
  <sheetData>
    <row r="1" spans="1:16" ht="25.5" thickTop="1">
      <c r="A1" s="145" t="s">
        <v>0</v>
      </c>
      <c r="B1" s="146"/>
      <c r="C1" s="146"/>
      <c r="D1" s="146"/>
      <c r="E1" s="1"/>
      <c r="F1" s="1"/>
      <c r="G1" s="1"/>
      <c r="H1" s="1"/>
      <c r="I1" s="1"/>
      <c r="J1" s="1"/>
      <c r="K1" s="1"/>
      <c r="L1" s="1"/>
      <c r="M1" s="1"/>
      <c r="N1" s="1"/>
      <c r="O1" s="105"/>
    </row>
    <row r="2" spans="1:16" ht="25">
      <c r="A2" s="147" t="s">
        <v>48</v>
      </c>
      <c r="B2" s="148"/>
      <c r="C2" s="148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59"/>
    </row>
    <row r="3" spans="1:16" ht="25">
      <c r="A3" s="21"/>
      <c r="B3" s="22"/>
      <c r="C3" s="2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59"/>
    </row>
    <row r="4" spans="1:16" s="5" customFormat="1" ht="18.75" customHeight="1">
      <c r="A4" s="4"/>
      <c r="B4" s="31" t="s">
        <v>45</v>
      </c>
      <c r="C4" s="149" t="s">
        <v>41</v>
      </c>
      <c r="D4" s="149"/>
      <c r="E4" s="150" t="s">
        <v>1</v>
      </c>
      <c r="F4" s="150"/>
      <c r="G4" s="150"/>
      <c r="H4" s="151" t="s">
        <v>2</v>
      </c>
      <c r="I4" s="151"/>
      <c r="J4" s="142" t="s">
        <v>3</v>
      </c>
      <c r="K4" s="142"/>
      <c r="L4" s="142"/>
      <c r="M4" s="143" t="s">
        <v>40</v>
      </c>
      <c r="N4" s="143"/>
      <c r="O4" s="144"/>
      <c r="P4" s="133"/>
    </row>
    <row r="5" spans="1:16" s="29" customFormat="1" ht="60" customHeight="1" thickBot="1">
      <c r="A5" s="102" t="s">
        <v>4</v>
      </c>
      <c r="B5" s="131"/>
      <c r="C5" s="132" t="s">
        <v>42</v>
      </c>
      <c r="D5" s="132" t="s">
        <v>5</v>
      </c>
      <c r="E5" s="121" t="s">
        <v>6</v>
      </c>
      <c r="F5" s="121" t="s">
        <v>7</v>
      </c>
      <c r="G5" s="121" t="s">
        <v>8</v>
      </c>
      <c r="H5" s="122" t="s">
        <v>6</v>
      </c>
      <c r="I5" s="122" t="s">
        <v>8</v>
      </c>
      <c r="J5" s="123" t="s">
        <v>43</v>
      </c>
      <c r="K5" s="23" t="s">
        <v>44</v>
      </c>
      <c r="L5" s="123" t="s">
        <v>7</v>
      </c>
      <c r="M5" s="124" t="s">
        <v>39</v>
      </c>
      <c r="N5" s="124" t="s">
        <v>9</v>
      </c>
      <c r="O5" s="104" t="s">
        <v>60</v>
      </c>
    </row>
    <row r="6" spans="1:16" s="5" customFormat="1" ht="15.5">
      <c r="A6" s="101" t="s">
        <v>10</v>
      </c>
      <c r="B6" s="114">
        <v>3.6</v>
      </c>
      <c r="C6" s="115">
        <f>'[1]Total Applications'!$E$4+'[1]Total Applications'!$E$5</f>
        <v>28</v>
      </c>
      <c r="D6" s="115">
        <f>SUM('[1]Total Applications'!$C$4:E5)</f>
        <v>90</v>
      </c>
      <c r="E6" s="117">
        <f>MAX('[1]Waiting Times 1st Cons'!$E$4:$E$5)</f>
        <v>5</v>
      </c>
      <c r="F6" s="117">
        <f>'[1]Number Waiting Priority Apps'!$E$4+'[1]Number Waiting Priority Apps'!$E$5</f>
        <v>2</v>
      </c>
      <c r="G6" s="117">
        <f>'[1]Numbers Waiting 1st Cons'!$E$4+'[1]Numbers Waiting 1st Cons'!$E$5</f>
        <v>14</v>
      </c>
      <c r="H6" s="118">
        <f>MAX('[1]Waiting Times 2nd Cons'!$E4:$E5)</f>
        <v>0</v>
      </c>
      <c r="I6" s="118">
        <f>SUM('[1]Numbers Waiting 2nd Cons'!$E4:$E5)</f>
        <v>0</v>
      </c>
      <c r="J6" s="119">
        <f>SUM('[1]Number of 1st Cons Apps Held'!$C$4:$E5)</f>
        <v>35</v>
      </c>
      <c r="K6" s="16">
        <f>'[1]Number of 2nd Cons Apps Held'!$E$4+'[1]Number of 2nd Cons Apps Held'!$E$5</f>
        <v>0</v>
      </c>
      <c r="L6" s="119">
        <f>SUM('[1]Number of Priority Apps Held'!$C$4:$E5)</f>
        <v>4</v>
      </c>
      <c r="M6" s="120">
        <f>SUM('[1]District Court Family'!$C4:$E5)+SUM('[1]District Court Family Appeals'!$C4:$E5)</f>
        <v>39</v>
      </c>
      <c r="N6" s="47">
        <f>SUM('[1]CC Jud Sep &amp; Div'!$C$4:$E5)</f>
        <v>0</v>
      </c>
      <c r="O6" s="93">
        <f>SUM([1]ADMCA!$C$4:E5)</f>
        <v>0</v>
      </c>
    </row>
    <row r="7" spans="1:16" s="5" customFormat="1" ht="15.5">
      <c r="A7" s="12" t="s">
        <v>11</v>
      </c>
      <c r="B7" s="54">
        <v>3</v>
      </c>
      <c r="C7" s="13">
        <f>'[1]Total Applications'!$E$6</f>
        <v>3</v>
      </c>
      <c r="D7" s="13">
        <f>SUM('[1]Total Applications'!$C$6:E6)</f>
        <v>8</v>
      </c>
      <c r="E7" s="14">
        <f>'[1]Waiting Times 1st Cons'!$E$6</f>
        <v>28</v>
      </c>
      <c r="F7" s="14">
        <f>'[1]Number Waiting Priority Apps'!$E$6</f>
        <v>1</v>
      </c>
      <c r="G7" s="14">
        <f>'[1]Numbers Waiting 1st Cons'!$E$6</f>
        <v>16</v>
      </c>
      <c r="H7" s="15">
        <f>'[1]Waiting Times 2nd Cons'!$E6</f>
        <v>0</v>
      </c>
      <c r="I7" s="15">
        <f>'[1]Numbers Waiting 2nd Cons'!$E6</f>
        <v>0</v>
      </c>
      <c r="J7" s="16">
        <f>SUM('[1]Number of 1st Cons Apps Held'!$C6:$E6)</f>
        <v>30</v>
      </c>
      <c r="K7" s="16">
        <f>'[1]Number of 2nd Cons Apps Held'!$E$6</f>
        <v>0</v>
      </c>
      <c r="L7" s="16">
        <f>SUM('[1]Number of Priority Apps Held'!$C6:$E6)</f>
        <v>1</v>
      </c>
      <c r="M7" s="17">
        <f>SUM('[1]District Court Family'!$C6:$E6)+SUM('[1]District Court Family Appeals'!$C6:$E6)</f>
        <v>9</v>
      </c>
      <c r="N7" s="17">
        <f>SUM('[1]CC Jud Sep &amp; Div'!$C6:$E6)</f>
        <v>2</v>
      </c>
      <c r="O7" s="94">
        <f>SUM([1]ADMCA!$C6:E$6)</f>
        <v>0</v>
      </c>
    </row>
    <row r="8" spans="1:16" s="5" customFormat="1" ht="15.5">
      <c r="A8" s="12" t="s">
        <v>12</v>
      </c>
      <c r="B8" s="54">
        <v>3.7</v>
      </c>
      <c r="C8" s="13">
        <f>'[1]Total Applications'!$E$7</f>
        <v>22</v>
      </c>
      <c r="D8" s="13">
        <f>SUM('[1]Total Applications'!$C$7:E7)</f>
        <v>67</v>
      </c>
      <c r="E8" s="14">
        <f>'[1]Waiting Times 1st Cons'!$E$7</f>
        <v>21</v>
      </c>
      <c r="F8" s="14">
        <f>'[1]Number Waiting Priority Apps'!$E$7</f>
        <v>2</v>
      </c>
      <c r="G8" s="14">
        <f>'[1]Numbers Waiting 1st Cons'!$E$7</f>
        <v>57</v>
      </c>
      <c r="H8" s="15">
        <f>'[1]Waiting Times 2nd Cons'!$E7</f>
        <v>0</v>
      </c>
      <c r="I8" s="15">
        <f>'[1]Numbers Waiting 2nd Cons'!$E7</f>
        <v>0</v>
      </c>
      <c r="J8" s="16">
        <f>SUM('[1]Number of 1st Cons Apps Held'!$C7:$E7)</f>
        <v>54</v>
      </c>
      <c r="K8" s="16">
        <f>'[1]Number of 2nd Cons Apps Held'!$E$7</f>
        <v>0</v>
      </c>
      <c r="L8" s="16">
        <f>SUM('[1]Number of Priority Apps Held'!$C7:$E7)</f>
        <v>15</v>
      </c>
      <c r="M8" s="17">
        <f>SUM('[1]District Court Family'!$C7:$E7)+SUM('[1]District Court Family Appeals'!$C7:$E7)</f>
        <v>23</v>
      </c>
      <c r="N8" s="17">
        <f>SUM('[1]CC Jud Sep &amp; Div'!$C7:$E7)</f>
        <v>0</v>
      </c>
      <c r="O8" s="94">
        <f>SUM([1]ADMCA!$C$7:E7)</f>
        <v>5</v>
      </c>
    </row>
    <row r="9" spans="1:16" s="5" customFormat="1" ht="15.5">
      <c r="A9" s="12" t="s">
        <v>13</v>
      </c>
      <c r="B9" s="54">
        <v>1.8</v>
      </c>
      <c r="C9" s="13">
        <f>'[1]Total Applications'!$E$8</f>
        <v>11</v>
      </c>
      <c r="D9" s="13">
        <f>SUM('[1]Total Applications'!$C$8:E8)</f>
        <v>56</v>
      </c>
      <c r="E9" s="14">
        <f>'[1]Waiting Times 1st Cons'!$E$8</f>
        <v>6</v>
      </c>
      <c r="F9" s="14">
        <f>'[1]Number Waiting Priority Apps'!$E$8</f>
        <v>1</v>
      </c>
      <c r="G9" s="14">
        <f>'[1]Numbers Waiting 1st Cons'!$E$8</f>
        <v>17</v>
      </c>
      <c r="H9" s="15">
        <f>'[1]Waiting Times 2nd Cons'!$E8</f>
        <v>0</v>
      </c>
      <c r="I9" s="15">
        <f>'[1]Numbers Waiting 2nd Cons'!$E8</f>
        <v>0</v>
      </c>
      <c r="J9" s="16">
        <f>SUM('[1]Number of 1st Cons Apps Held'!$C8:$E8)</f>
        <v>42</v>
      </c>
      <c r="K9" s="16">
        <f>'[1]Number of 2nd Cons Apps Held'!$E$8</f>
        <v>0</v>
      </c>
      <c r="L9" s="16">
        <f>SUM('[1]Number of Priority Apps Held'!$C8:$E8)</f>
        <v>8</v>
      </c>
      <c r="M9" s="17">
        <f>SUM('[1]District Court Family'!$C8:$E8)+SUM('[1]District Court Family Appeals'!$C8:$E8)</f>
        <v>7</v>
      </c>
      <c r="N9" s="17">
        <f>SUM('[1]CC Jud Sep &amp; Div'!$C8:$E8)</f>
        <v>0</v>
      </c>
      <c r="O9" s="94">
        <f>SUM([1]ADMCA!$C$8:E8)</f>
        <v>0</v>
      </c>
    </row>
    <row r="10" spans="1:16" s="5" customFormat="1" ht="15.5">
      <c r="A10" s="12" t="s">
        <v>14</v>
      </c>
      <c r="B10" s="54">
        <v>2</v>
      </c>
      <c r="C10" s="13">
        <f>'[1]Total Applications'!$E$10</f>
        <v>13</v>
      </c>
      <c r="D10" s="13">
        <f>SUM('[1]Total Applications'!$C$10:E10)</f>
        <v>48</v>
      </c>
      <c r="E10" s="14">
        <f>'[1]Waiting Times 1st Cons'!$E$10</f>
        <v>28</v>
      </c>
      <c r="F10" s="14">
        <f>'[1]Number Waiting Priority Apps'!$E$10</f>
        <v>0</v>
      </c>
      <c r="G10" s="14">
        <f>'[1]Numbers Waiting 1st Cons'!$E$10</f>
        <v>49</v>
      </c>
      <c r="H10" s="15">
        <f>'[1]Waiting Times 2nd Cons'!$E10</f>
        <v>0</v>
      </c>
      <c r="I10" s="15">
        <f>'[1]Numbers Waiting 2nd Cons'!$E10</f>
        <v>0</v>
      </c>
      <c r="J10" s="16">
        <f>SUM('[1]Number of 1st Cons Apps Held'!$E$10:$EC10)</f>
        <v>213</v>
      </c>
      <c r="K10" s="16">
        <f>'[1]Number of 2nd Cons Apps Held'!$E$10</f>
        <v>0</v>
      </c>
      <c r="L10" s="16">
        <f>SUM('[1]Number of Priority Apps Held'!$C$10:$E10)</f>
        <v>2</v>
      </c>
      <c r="M10" s="17">
        <f>SUM('[1]District Court Family'!$C10:$E10)+SUM('[1]District Court Family Appeals'!$C10:$E10)</f>
        <v>6</v>
      </c>
      <c r="N10" s="17">
        <f>SUM('[1]CC Jud Sep &amp; Div'!$C10:$E10)</f>
        <v>0</v>
      </c>
      <c r="O10" s="94">
        <f>SUM([1]ADMCA!$C$10:E10)</f>
        <v>0</v>
      </c>
    </row>
    <row r="11" spans="1:16" s="5" customFormat="1" ht="15.5">
      <c r="A11" s="12" t="s">
        <v>15</v>
      </c>
      <c r="B11" s="54">
        <v>9.6</v>
      </c>
      <c r="C11" s="13">
        <f>'[1]Total Applications'!$E$11</f>
        <v>71</v>
      </c>
      <c r="D11" s="13">
        <f>SUM('[1]Total Applications'!$C$11:E11)</f>
        <v>351</v>
      </c>
      <c r="E11" s="14">
        <f>'[1]Waiting Times 1st Cons'!$E$11</f>
        <v>17</v>
      </c>
      <c r="F11" s="14">
        <f>'[1]Number Waiting Priority Apps'!$E$11</f>
        <v>2</v>
      </c>
      <c r="G11" s="14">
        <f>'[1]Numbers Waiting 1st Cons'!$E$11</f>
        <v>58</v>
      </c>
      <c r="H11" s="15">
        <f>'[1]Waiting Times 2nd Cons'!$E11</f>
        <v>0</v>
      </c>
      <c r="I11" s="15">
        <f>'[1]Numbers Waiting 2nd Cons'!$E11</f>
        <v>0</v>
      </c>
      <c r="J11" s="16">
        <f>SUM('[1]Number of 1st Cons Apps Held'!$C11:$E11)</f>
        <v>189</v>
      </c>
      <c r="K11" s="16">
        <f>'[1]Number of 2nd Cons Apps Held'!$E$11</f>
        <v>0</v>
      </c>
      <c r="L11" s="16">
        <f>SUM('[1]Number of Priority Apps Held'!$C11:$E11)</f>
        <v>130</v>
      </c>
      <c r="M11" s="17">
        <f>SUM('[1]District Court Family'!$C11:$E11)+SUM('[1]District Court Family Appeals'!$C11:$E11)</f>
        <v>73</v>
      </c>
      <c r="N11" s="17">
        <f>SUM('[1]CC Jud Sep &amp; Div'!$C11:$E11)</f>
        <v>1</v>
      </c>
      <c r="O11" s="94">
        <f>SUM([1]ADMCA!$C$11:E11)</f>
        <v>0</v>
      </c>
    </row>
    <row r="12" spans="1:16" s="5" customFormat="1" ht="15.5">
      <c r="A12" s="12" t="s">
        <v>16</v>
      </c>
      <c r="B12" s="54">
        <v>8.3000000000000007</v>
      </c>
      <c r="C12" s="13">
        <f>'[1]Total Applications'!$E$12</f>
        <v>35</v>
      </c>
      <c r="D12" s="13">
        <f>SUM('[1]Total Applications'!$C$12:E12)</f>
        <v>136</v>
      </c>
      <c r="E12" s="14">
        <f>'[1]Waiting Times 1st Cons'!$E$12</f>
        <v>10</v>
      </c>
      <c r="F12" s="14">
        <f>'[1]Number Waiting Priority Apps'!$E$12</f>
        <v>4</v>
      </c>
      <c r="G12" s="14">
        <f>'[1]Numbers Waiting 1st Cons'!$E$12</f>
        <v>27</v>
      </c>
      <c r="H12" s="15">
        <f>'[1]Waiting Times 2nd Cons'!$E12</f>
        <v>0</v>
      </c>
      <c r="I12" s="15">
        <f>'[1]Numbers Waiting 2nd Cons'!$E12</f>
        <v>0</v>
      </c>
      <c r="J12" s="16">
        <f>SUM('[1]Number of 1st Cons Apps Held'!$E12:$E12)</f>
        <v>10</v>
      </c>
      <c r="K12" s="16">
        <f>'[1]Number of 2nd Cons Apps Held'!$E$12</f>
        <v>0</v>
      </c>
      <c r="L12" s="16">
        <f>SUM('[1]Number of Priority Apps Held'!$C12:$E12)</f>
        <v>26</v>
      </c>
      <c r="M12" s="17">
        <f>SUM('[1]District Court Family'!$C12:$E12)+SUM('[1]District Court Family Appeals'!$C12:$E12)</f>
        <v>57</v>
      </c>
      <c r="N12" s="17">
        <f>SUM('[1]CC Jud Sep &amp; Div'!$C12:$E12)</f>
        <v>0</v>
      </c>
      <c r="O12" s="94">
        <f>SUM([1]ADMCA!$C$12:E12)</f>
        <v>2</v>
      </c>
    </row>
    <row r="13" spans="1:16" s="5" customFormat="1" ht="15.5">
      <c r="A13" s="12" t="s">
        <v>17</v>
      </c>
      <c r="B13" s="54">
        <v>2</v>
      </c>
      <c r="C13" s="13">
        <f>'[1]Total Applications'!$E$14</f>
        <v>23</v>
      </c>
      <c r="D13" s="13">
        <f>SUM('[1]Total Applications'!$C$14:E14)</f>
        <v>57</v>
      </c>
      <c r="E13" s="14">
        <f>'[1]Waiting Times 1st Cons'!$E$14</f>
        <v>38</v>
      </c>
      <c r="F13" s="14">
        <f>'[1]Number Waiting Priority Apps'!$E$14</f>
        <v>2</v>
      </c>
      <c r="G13" s="14">
        <f>'[1]Numbers Waiting 1st Cons'!$E$14</f>
        <v>41</v>
      </c>
      <c r="H13" s="15">
        <f>'[1]Waiting Times 2nd Cons'!$E14</f>
        <v>0</v>
      </c>
      <c r="I13" s="15">
        <f>'[1]Numbers Waiting 2nd Cons'!$E14</f>
        <v>0</v>
      </c>
      <c r="J13" s="16">
        <f>SUM('[1]Number of 1st Cons Apps Held'!$C14:$E14)</f>
        <v>12</v>
      </c>
      <c r="K13" s="16">
        <f>'[1]Number of 2nd Cons Apps Held'!$E$14</f>
        <v>0</v>
      </c>
      <c r="L13" s="16">
        <f>SUM('[1]Number of Priority Apps Held'!$C14:$E14)</f>
        <v>2</v>
      </c>
      <c r="M13" s="17">
        <f>SUM('[1]District Court Family'!$C14:$E14)+SUM('[1]District Court Family Appeals'!$C14:$E14)</f>
        <v>43</v>
      </c>
      <c r="N13" s="17">
        <f>SUM('[1]CC Jud Sep &amp; Div'!$C14:$E14)</f>
        <v>0</v>
      </c>
      <c r="O13" s="94">
        <f>SUM([1]ADMCA!$C$14:E14)</f>
        <v>3</v>
      </c>
    </row>
    <row r="14" spans="1:16" s="5" customFormat="1" ht="15.5">
      <c r="A14" s="12" t="s">
        <v>18</v>
      </c>
      <c r="B14" s="54">
        <v>4</v>
      </c>
      <c r="C14" s="13">
        <f>'[1]Total Applications'!$E$15</f>
        <v>33</v>
      </c>
      <c r="D14" s="13">
        <f>SUM('[1]Total Applications'!$C$15:E15)</f>
        <v>99</v>
      </c>
      <c r="E14" s="14">
        <f>'[1]Waiting Times 1st Cons'!$E$15</f>
        <v>9</v>
      </c>
      <c r="F14" s="14">
        <f>'[1]Number Waiting Priority Apps'!$E$15</f>
        <v>3</v>
      </c>
      <c r="G14" s="14">
        <f>'[1]Numbers Waiting 1st Cons'!$E$15</f>
        <v>15</v>
      </c>
      <c r="H14" s="15">
        <f>'[1]Waiting Times 2nd Cons'!$E15</f>
        <v>0</v>
      </c>
      <c r="I14" s="15">
        <f>'[1]Numbers Waiting 2nd Cons'!$E15</f>
        <v>0</v>
      </c>
      <c r="J14" s="16">
        <f>SUM('[1]Number of 1st Cons Apps Held'!$C15:$E15)</f>
        <v>55</v>
      </c>
      <c r="K14" s="16">
        <f>'[1]Number of 2nd Cons Apps Held'!$E$15</f>
        <v>0</v>
      </c>
      <c r="L14" s="16">
        <f>SUM('[1]Number of Priority Apps Held'!$C15:$E15)</f>
        <v>8</v>
      </c>
      <c r="M14" s="17">
        <f>SUM('[1]District Court Family'!$C15:$E15)+SUM('[1]District Court Family Appeals'!$C15:$E15)</f>
        <v>44</v>
      </c>
      <c r="N14" s="17">
        <f>SUM('[1]CC Jud Sep &amp; Div'!$C15:$E15)</f>
        <v>1</v>
      </c>
      <c r="O14" s="94">
        <f>SUM([1]ADMCA!$C$15:E15)</f>
        <v>0</v>
      </c>
    </row>
    <row r="15" spans="1:16" s="5" customFormat="1" ht="15.5">
      <c r="A15" s="12" t="s">
        <v>59</v>
      </c>
      <c r="B15" s="54">
        <v>4</v>
      </c>
      <c r="C15" s="13">
        <f>'[1]Total Applications'!$E$16</f>
        <v>82</v>
      </c>
      <c r="D15" s="13">
        <f>SUM('[1]Total Applications'!$C$16:E16)</f>
        <v>200</v>
      </c>
      <c r="E15" s="14">
        <f>'[1]Waiting Times 1st Cons'!$E$16</f>
        <v>31</v>
      </c>
      <c r="F15" s="14">
        <f>'[1]Number Waiting Priority Apps'!$E$16</f>
        <v>21</v>
      </c>
      <c r="G15" s="14">
        <f>'[1]Numbers Waiting 1st Cons'!$E$16</f>
        <v>44</v>
      </c>
      <c r="H15" s="15">
        <f>'[1]Waiting Times 2nd Cons'!$E16</f>
        <v>0</v>
      </c>
      <c r="I15" s="15">
        <f>'[1]Numbers Waiting 2nd Cons'!$E16</f>
        <v>0</v>
      </c>
      <c r="J15" s="16">
        <f>SUM('[1]Number of 1st Cons Apps Held'!$C16:$E16)</f>
        <v>73</v>
      </c>
      <c r="K15" s="16">
        <f>'[1]Number of 2nd Cons Apps Held'!$E$16</f>
        <v>0</v>
      </c>
      <c r="L15" s="16">
        <f>SUM('[1]Number of Priority Apps Held'!$C16:$E16)</f>
        <v>60</v>
      </c>
      <c r="M15" s="17">
        <f>SUM('[1]District Court Family'!$C16:$E16)+SUM('[1]District Court Family Appeals'!$C16:$E16)</f>
        <v>36</v>
      </c>
      <c r="N15" s="17">
        <f>SUM('[1]CC Jud Sep &amp; Div'!$C16:$E16)</f>
        <v>0</v>
      </c>
      <c r="O15" s="94">
        <f>SUM([1]ADMCA!$C$16:E16)</f>
        <v>44</v>
      </c>
    </row>
    <row r="16" spans="1:16" s="5" customFormat="1" ht="15.5">
      <c r="A16" s="12" t="s">
        <v>19</v>
      </c>
      <c r="B16" s="54">
        <v>5</v>
      </c>
      <c r="C16" s="13">
        <f>'[1]Total Applications'!$E$17</f>
        <v>48</v>
      </c>
      <c r="D16" s="13">
        <f>SUM('[1]Total Applications'!$C$17:E17)</f>
        <v>146</v>
      </c>
      <c r="E16" s="14">
        <f>'[1]Waiting Times 1st Cons'!$E$17</f>
        <v>9</v>
      </c>
      <c r="F16" s="14">
        <f>'[1]Number Waiting Priority Apps'!$E$17</f>
        <v>1</v>
      </c>
      <c r="G16" s="14">
        <f>'[1]Numbers Waiting 1st Cons'!$E$17</f>
        <v>39</v>
      </c>
      <c r="H16" s="15">
        <f>'[1]Waiting Times 2nd Cons'!$E17</f>
        <v>0</v>
      </c>
      <c r="I16" s="15">
        <f>'[1]Numbers Waiting 2nd Cons'!$E17</f>
        <v>0</v>
      </c>
      <c r="J16" s="16">
        <f>SUM('[1]Number of 1st Cons Apps Held'!$C17:$E17)</f>
        <v>65</v>
      </c>
      <c r="K16" s="16">
        <f>'[1]Number of 2nd Cons Apps Held'!$E$17</f>
        <v>0</v>
      </c>
      <c r="L16" s="16">
        <f>SUM('[1]Number of Priority Apps Held'!$C17:$E17)</f>
        <v>11</v>
      </c>
      <c r="M16" s="17">
        <f>SUM('[1]District Court Family'!$C17:$E17)+SUM('[1]District Court Family Appeals'!$C17:$E17)</f>
        <v>56</v>
      </c>
      <c r="N16" s="17">
        <f>SUM('[1]CC Jud Sep &amp; Div'!$C17:$E17)</f>
        <v>0</v>
      </c>
      <c r="O16" s="94">
        <f>SUM([1]ADMCA!$C$17:E17)</f>
        <v>0</v>
      </c>
    </row>
    <row r="17" spans="1:15" s="5" customFormat="1" ht="15" customHeight="1">
      <c r="A17" s="12" t="s">
        <v>20</v>
      </c>
      <c r="B17" s="54">
        <v>5.9</v>
      </c>
      <c r="C17" s="13">
        <f>'[1]Total Applications'!$E$18</f>
        <v>71</v>
      </c>
      <c r="D17" s="13">
        <f>SUM('[1]Total Applications'!$C$18:E18)</f>
        <v>275</v>
      </c>
      <c r="E17" s="14">
        <f>'[1]Waiting Times 1st Cons'!$E$18</f>
        <v>6</v>
      </c>
      <c r="F17" s="14">
        <f>'[1]Number Waiting Priority Apps'!$E$18</f>
        <v>0</v>
      </c>
      <c r="G17" s="14">
        <f>'[1]Numbers Waiting 1st Cons'!$E$18</f>
        <v>9</v>
      </c>
      <c r="H17" s="15">
        <f>'[1]Waiting Times 2nd Cons'!$E18</f>
        <v>0</v>
      </c>
      <c r="I17" s="15">
        <f>'[1]Numbers Waiting 2nd Cons'!$E18</f>
        <v>0</v>
      </c>
      <c r="J17" s="16">
        <f>SUM('[1]Number of 1st Cons Apps Held'!$C18:$E18)</f>
        <v>313</v>
      </c>
      <c r="K17" s="16">
        <f>'[1]Number of 2nd Cons Apps Held'!$E$18</f>
        <v>0</v>
      </c>
      <c r="L17" s="16">
        <f>SUM('[1]Number of Priority Apps Held'!$C18:$E18)</f>
        <v>295</v>
      </c>
      <c r="M17" s="17">
        <f>SUM('[1]District Court Family'!$C18:$E18)+SUM('[1]District Court Family Appeals'!$C18:$E18)</f>
        <v>14</v>
      </c>
      <c r="N17" s="17">
        <f>SUM('[1]CC Jud Sep &amp; Div'!$C18:$E18)</f>
        <v>0</v>
      </c>
      <c r="O17" s="125">
        <f>SUM([1]ADMCA!$C$18:E18)</f>
        <v>0</v>
      </c>
    </row>
    <row r="18" spans="1:15" s="5" customFormat="1" ht="15.5">
      <c r="A18" s="12" t="s">
        <v>21</v>
      </c>
      <c r="B18" s="54">
        <v>4.8</v>
      </c>
      <c r="C18" s="13">
        <f>'[1]Total Applications'!$E$19</f>
        <v>31</v>
      </c>
      <c r="D18" s="13">
        <f>SUM('[1]Total Applications'!$C$19:E19)</f>
        <v>105</v>
      </c>
      <c r="E18" s="14">
        <f>'[1]Waiting Times 1st Cons'!$E$19</f>
        <v>15</v>
      </c>
      <c r="F18" s="14">
        <f>'[1]Number Waiting Priority Apps'!$E$19</f>
        <v>4</v>
      </c>
      <c r="G18" s="14">
        <f>'[1]Numbers Waiting 1st Cons'!$E$19</f>
        <v>80</v>
      </c>
      <c r="H18" s="15">
        <f>'[1]Waiting Times 2nd Cons'!$E19</f>
        <v>0</v>
      </c>
      <c r="I18" s="15">
        <f>'[1]Numbers Waiting 2nd Cons'!$E19</f>
        <v>0</v>
      </c>
      <c r="J18" s="16">
        <f>SUM('[1]Number of 1st Cons Apps Held'!$C19:$E19)</f>
        <v>30</v>
      </c>
      <c r="K18" s="16">
        <f>'[1]Number of 2nd Cons Apps Held'!$E$19</f>
        <v>0</v>
      </c>
      <c r="L18" s="16">
        <f>SUM('[1]Number of Priority Apps Held'!$C19:$E19)</f>
        <v>10</v>
      </c>
      <c r="M18" s="17">
        <f>SUM('[1]District Court Family'!$C19:$E19)+SUM('[1]District Court Family Appeals'!$C19:$E19)</f>
        <v>16</v>
      </c>
      <c r="N18" s="17">
        <f>SUM('[1]CC Jud Sep &amp; Div'!$C19:$E19)</f>
        <v>1</v>
      </c>
      <c r="O18" s="96">
        <f>SUM([1]ADMCA!$C$19:E19)</f>
        <v>1</v>
      </c>
    </row>
    <row r="19" spans="1:15" s="5" customFormat="1" ht="15.5">
      <c r="A19" s="12" t="s">
        <v>22</v>
      </c>
      <c r="B19" s="54">
        <v>6.5</v>
      </c>
      <c r="C19" s="13">
        <f>'[1]Total Applications'!$E$20+'[1]Total Applications'!$E$21</f>
        <v>47</v>
      </c>
      <c r="D19" s="13">
        <f>SUM('[1]Total Applications'!$C$20:E21)</f>
        <v>148</v>
      </c>
      <c r="E19" s="14">
        <f>MAX('[1]Waiting Times 1st Cons'!$E$20:$E$21)</f>
        <v>16</v>
      </c>
      <c r="F19" s="14">
        <f>'[1]Number Waiting Priority Apps'!$E$20+'[1]Number Waiting Priority Apps'!$E$21</f>
        <v>2</v>
      </c>
      <c r="G19" s="14">
        <f>'[1]Numbers Waiting 1st Cons'!$E$20+'[1]Numbers Waiting 1st Cons'!$E$21</f>
        <v>46</v>
      </c>
      <c r="H19" s="15">
        <f>MAX('[1]Waiting Times 2nd Cons'!$E20:$E21)</f>
        <v>0</v>
      </c>
      <c r="I19" s="15">
        <f>SUM('[1]Numbers Waiting 2nd Cons'!$E20:$E21)</f>
        <v>0</v>
      </c>
      <c r="J19" s="16">
        <f>SUM('[1]Number of 1st Cons Apps Held'!$C$20:$E21)</f>
        <v>58</v>
      </c>
      <c r="K19" s="16">
        <f>'[1]Number of 2nd Cons Apps Held'!$E$20+'[1]Number of 2nd Cons Apps Held'!$E$21</f>
        <v>0</v>
      </c>
      <c r="L19" s="16">
        <f>SUM('[1]Number of Priority Apps Held'!$C$20:$E21)</f>
        <v>5</v>
      </c>
      <c r="M19" s="17">
        <f>SUM('[1]District Court Family'!$C$20:$E21)+SUM('[1]District Court Family Appeals'!$C$20:$E21)</f>
        <v>66</v>
      </c>
      <c r="N19" s="17">
        <f>SUM('[1]CC Jud Sep &amp; Div'!$C$20:$E21)</f>
        <v>0</v>
      </c>
      <c r="O19" s="125">
        <f>SUM([1]ADMCA!$C$20:E21)</f>
        <v>4</v>
      </c>
    </row>
    <row r="20" spans="1:15" s="5" customFormat="1" ht="15.5">
      <c r="A20" s="12" t="s">
        <v>23</v>
      </c>
      <c r="B20" s="54">
        <v>4</v>
      </c>
      <c r="C20" s="13">
        <f>'[1]Total Applications'!$E$22</f>
        <v>38</v>
      </c>
      <c r="D20" s="13">
        <f>SUM('[1]Total Applications'!$C$22:E22)</f>
        <v>124</v>
      </c>
      <c r="E20" s="14">
        <f>'[1]Waiting Times 1st Cons'!$E$22</f>
        <v>7</v>
      </c>
      <c r="F20" s="14">
        <f>'[1]Number Waiting Priority Apps'!$E$22</f>
        <v>0</v>
      </c>
      <c r="G20" s="14">
        <f>'[1]Numbers Waiting 1st Cons'!$E$22</f>
        <v>28</v>
      </c>
      <c r="H20" s="15">
        <f>'[1]Waiting Times 2nd Cons'!$E22</f>
        <v>0</v>
      </c>
      <c r="I20" s="15">
        <f>'[1]Numbers Waiting 2nd Cons'!$E22</f>
        <v>0</v>
      </c>
      <c r="J20" s="16">
        <f>SUM('[1]Number of 1st Cons Apps Held'!$C22:$E22)</f>
        <v>37</v>
      </c>
      <c r="K20" s="16">
        <f>'[1]Number of 2nd Cons Apps Held'!$E$22</f>
        <v>0</v>
      </c>
      <c r="L20" s="16">
        <f>SUM('[1]Number of Priority Apps Held'!$C22:$E22)</f>
        <v>11</v>
      </c>
      <c r="M20" s="17">
        <f>SUM('[1]District Court Family'!$C22:$E22)+SUM('[1]District Court Family Appeals'!$C22:$E22)</f>
        <v>41</v>
      </c>
      <c r="N20" s="91">
        <f>SUM('[1]CC Jud Sep &amp; Div'!$C22:$E22)</f>
        <v>1</v>
      </c>
      <c r="O20" s="65">
        <f>SUM([1]ADMCA!$C$22:E22)</f>
        <v>3</v>
      </c>
    </row>
    <row r="21" spans="1:15" s="5" customFormat="1" ht="15.5">
      <c r="A21" s="12" t="s">
        <v>24</v>
      </c>
      <c r="B21" s="54">
        <v>4.8</v>
      </c>
      <c r="C21" s="13">
        <f>'[1]Total Applications'!$E$23</f>
        <v>80</v>
      </c>
      <c r="D21" s="13">
        <f>SUM('[1]Total Applications'!$C$23:E23)</f>
        <v>251</v>
      </c>
      <c r="E21" s="14">
        <f>'[1]Waiting Times 1st Cons'!$E$23</f>
        <v>25</v>
      </c>
      <c r="F21" s="14">
        <f>'[1]Number Waiting Priority Apps'!$E$23</f>
        <v>4</v>
      </c>
      <c r="G21" s="14">
        <f>'[1]Numbers Waiting 1st Cons'!$E$23</f>
        <v>82</v>
      </c>
      <c r="H21" s="15">
        <f>'[1]Waiting Times 2nd Cons'!$E23</f>
        <v>0</v>
      </c>
      <c r="I21" s="15">
        <f>'[1]Numbers Waiting 2nd Cons'!$E23</f>
        <v>0</v>
      </c>
      <c r="J21" s="16">
        <f>SUM('[1]Number of 1st Cons Apps Held'!$C23:$E23)</f>
        <v>75</v>
      </c>
      <c r="K21" s="16">
        <f>'[1]Number of 2nd Cons Apps Held'!$E$23</f>
        <v>0</v>
      </c>
      <c r="L21" s="16">
        <f>SUM('[1]Number of Priority Apps Held'!$C23:$E23)</f>
        <v>28</v>
      </c>
      <c r="M21" s="17">
        <f>SUM('[1]District Court Family'!$C23:$E23)+SUM('[1]District Court Family Appeals'!$C23:$E23)</f>
        <v>127</v>
      </c>
      <c r="N21" s="91">
        <f>SUM('[1]CC Jud Sep &amp; Div'!$C23:$E23)</f>
        <v>3</v>
      </c>
      <c r="O21" s="65">
        <f>SUM([1]ADMCA!$C$23:E23)</f>
        <v>0</v>
      </c>
    </row>
    <row r="22" spans="1:15" s="5" customFormat="1" ht="15.5">
      <c r="A22" s="12" t="s">
        <v>25</v>
      </c>
      <c r="B22" s="54">
        <v>2</v>
      </c>
      <c r="C22" s="13">
        <f>'[1]Total Applications'!$E$24</f>
        <v>25</v>
      </c>
      <c r="D22" s="13">
        <f>SUM('[1]Total Applications'!$C$24:E24)</f>
        <v>93</v>
      </c>
      <c r="E22" s="14">
        <f>'[1]Waiting Times 1st Cons'!$E$24</f>
        <v>37</v>
      </c>
      <c r="F22" s="14">
        <f>'[1]Number Waiting Priority Apps'!$E$24</f>
        <v>1</v>
      </c>
      <c r="G22" s="14">
        <f>'[1]Numbers Waiting 1st Cons'!$E$24</f>
        <v>52</v>
      </c>
      <c r="H22" s="15">
        <f>'[1]Waiting Times 2nd Cons'!$E24</f>
        <v>0</v>
      </c>
      <c r="I22" s="15">
        <f>'[1]Numbers Waiting 2nd Cons'!$E24</f>
        <v>0</v>
      </c>
      <c r="J22" s="16">
        <f>SUM('[1]Number of 1st Cons Apps Held'!$C24:$E24)</f>
        <v>12</v>
      </c>
      <c r="K22" s="16">
        <f>'[1]Number of 2nd Cons Apps Held'!$E$24</f>
        <v>0</v>
      </c>
      <c r="L22" s="16">
        <f>SUM('[1]Number of Priority Apps Held'!$C24:$E24)</f>
        <v>3</v>
      </c>
      <c r="M22" s="17">
        <f>SUM('[1]District Court Family'!$C24:$E24)+SUM('[1]District Court Family Appeals'!$C24:$E24)</f>
        <v>50</v>
      </c>
      <c r="N22" s="91">
        <f>SUM('[1]CC Jud Sep &amp; Div'!$C24:$E24)</f>
        <v>0</v>
      </c>
      <c r="O22" s="65">
        <f>SUM([1]ADMCA!$C$24:E24)</f>
        <v>1</v>
      </c>
    </row>
    <row r="23" spans="1:15" s="5" customFormat="1" ht="31">
      <c r="A23" s="12" t="s">
        <v>46</v>
      </c>
      <c r="B23" s="134">
        <v>1</v>
      </c>
      <c r="C23" s="71">
        <f>'[1]Total Applications'!$E$25</f>
        <v>0</v>
      </c>
      <c r="D23" s="71">
        <f>SUM('[1]Total Applications'!$C$25:E25)</f>
        <v>5</v>
      </c>
      <c r="E23" s="72">
        <f>'[1]Waiting Times 1st Cons'!$E$25</f>
        <v>0</v>
      </c>
      <c r="F23" s="72">
        <f>'[1]Number Waiting Priority Apps'!$E$25</f>
        <v>0</v>
      </c>
      <c r="G23" s="72">
        <f>'[1]Numbers Waiting 1st Cons'!$E$25</f>
        <v>0</v>
      </c>
      <c r="H23" s="78"/>
      <c r="I23" s="78"/>
      <c r="J23" s="75">
        <f>SUM('[1]Number of 1st Cons Apps Held'!$C25:$E25)</f>
        <v>8</v>
      </c>
      <c r="K23" s="75">
        <f>'[1]Number of 2nd Cons Apps Held'!$E$25</f>
        <v>0</v>
      </c>
      <c r="L23" s="75">
        <f>SUM('[1]Number of Priority Apps Held'!$C25:$E25)</f>
        <v>0</v>
      </c>
      <c r="M23" s="77">
        <f>SUM('[1]District Court Family'!$C25:$E25)+SUM('[1]District Court Family Appeals'!$C25:$E25)</f>
        <v>0</v>
      </c>
      <c r="N23" s="92">
        <f>SUM('[1]CC Jud Sep &amp; Div'!$C25:$E25)</f>
        <v>0</v>
      </c>
      <c r="O23" s="129">
        <f>SUM([1]ADMCA!$C$25:E25)</f>
        <v>0</v>
      </c>
    </row>
    <row r="24" spans="1:15" s="5" customFormat="1" ht="15.5">
      <c r="A24" s="12" t="s">
        <v>26</v>
      </c>
      <c r="B24" s="54">
        <v>2.5316999999999998</v>
      </c>
      <c r="C24" s="13">
        <f>'[1]Total Applications'!$E$26+'[1]Total Applications'!$E$27</f>
        <v>22</v>
      </c>
      <c r="D24" s="13">
        <f>SUM('[1]Total Applications'!$C$26:E27)</f>
        <v>55</v>
      </c>
      <c r="E24" s="14">
        <f>MAX('[1]Waiting Times 1st Cons'!$E$26:$E$27)</f>
        <v>15</v>
      </c>
      <c r="F24" s="14">
        <f>'[1]Number Waiting Priority Apps'!$E$26+'[1]Number Waiting Priority Apps'!$E$27</f>
        <v>1</v>
      </c>
      <c r="G24" s="14">
        <f>'[1]Numbers Waiting 1st Cons'!$E$26+'[1]Numbers Waiting 1st Cons'!$E$27</f>
        <v>15</v>
      </c>
      <c r="H24" s="15">
        <f>MAX('[1]Waiting Times 2nd Cons'!$E25:$E26)</f>
        <v>0</v>
      </c>
      <c r="I24" s="15">
        <f>SUM('[1]Numbers Waiting 2nd Cons'!$E25:$E26)</f>
        <v>0</v>
      </c>
      <c r="J24" s="16">
        <f>SUM('[1]Number of 1st Cons Apps Held'!$C$26:$E27)</f>
        <v>29</v>
      </c>
      <c r="K24" s="16">
        <f>'[1]Number of 2nd Cons Apps Held'!$E$26+'[1]Number of 2nd Cons Apps Held'!$E$27</f>
        <v>0</v>
      </c>
      <c r="L24" s="16">
        <f>SUM('[1]Number of Priority Apps Held'!$C$26:$E27)</f>
        <v>8</v>
      </c>
      <c r="M24" s="17">
        <f>SUM('[1]District Court Family Appeals'!$C$26:$E27)+SUM('[1]District Court Family'!$C$26:$E27)</f>
        <v>17</v>
      </c>
      <c r="N24" s="91">
        <f>SUM('[1]CC Jud Sep &amp; Div'!$C$26:$E27)</f>
        <v>0</v>
      </c>
      <c r="O24" s="65">
        <f>SUM([1]ADMCA!$C$26:E27)</f>
        <v>0</v>
      </c>
    </row>
    <row r="25" spans="1:15" s="5" customFormat="1" ht="15.5">
      <c r="A25" s="12" t="s">
        <v>27</v>
      </c>
      <c r="B25" s="54">
        <v>3</v>
      </c>
      <c r="C25" s="13">
        <f>'[1]Total Applications'!$E$29</f>
        <v>48</v>
      </c>
      <c r="D25" s="13">
        <f>SUM('[1]Total Applications'!$C$29:E29)</f>
        <v>162</v>
      </c>
      <c r="E25" s="14">
        <f>'[1]Waiting Times 1st Cons'!$E$29</f>
        <v>20</v>
      </c>
      <c r="F25" s="14">
        <f>'[1]Number Waiting Priority Apps'!$E$29</f>
        <v>2</v>
      </c>
      <c r="G25" s="14">
        <f>'[1]Numbers Waiting 1st Cons'!$E$29</f>
        <v>54</v>
      </c>
      <c r="H25" s="15">
        <f>'[1]Waiting Times 2nd Cons'!$E28</f>
        <v>0</v>
      </c>
      <c r="I25" s="15">
        <f>'[1]Numbers Waiting 2nd Cons'!$E28</f>
        <v>0</v>
      </c>
      <c r="J25" s="16">
        <f>SUM('[1]Number of 1st Cons Apps Held'!$C29:$E29)</f>
        <v>32</v>
      </c>
      <c r="K25" s="16">
        <f>'[1]Number of 2nd Cons Apps Held'!$E$29</f>
        <v>0</v>
      </c>
      <c r="L25" s="16">
        <f>SUM('[1]Number of Priority Apps Held'!$C29:$E29)</f>
        <v>3</v>
      </c>
      <c r="M25" s="17">
        <f>SUM('[1]District Court Family'!$C29:$E29)+SUM('[1]District Court Family Appeals'!$C29:$E29)</f>
        <v>94</v>
      </c>
      <c r="N25" s="91">
        <f>SUM('[1]CC Jud Sep &amp; Div'!$C29:$E29)</f>
        <v>0</v>
      </c>
      <c r="O25" s="65">
        <f>SUM([1]ADMCA!$C$29:E29)</f>
        <v>1</v>
      </c>
    </row>
    <row r="26" spans="1:15" s="5" customFormat="1" ht="15.5">
      <c r="A26" s="12" t="s">
        <v>28</v>
      </c>
      <c r="B26" s="54">
        <v>4</v>
      </c>
      <c r="C26" s="13">
        <f>'[1]Total Applications'!$E$30</f>
        <v>29</v>
      </c>
      <c r="D26" s="13">
        <f>SUM('[1]Total Applications'!$C$30:E30)</f>
        <v>112</v>
      </c>
      <c r="E26" s="14">
        <f>'[1]Waiting Times 1st Cons'!$E$30</f>
        <v>14</v>
      </c>
      <c r="F26" s="14">
        <f>'[1]Number Waiting Priority Apps'!$E$30</f>
        <v>1</v>
      </c>
      <c r="G26" s="14">
        <f>'[1]Numbers Waiting 1st Cons'!$E$30</f>
        <v>40</v>
      </c>
      <c r="H26" s="15">
        <f>'[1]Waiting Times 2nd Cons'!$E29</f>
        <v>0</v>
      </c>
      <c r="I26" s="15">
        <f>'[1]Numbers Waiting 2nd Cons'!$E29</f>
        <v>0</v>
      </c>
      <c r="J26" s="16">
        <f>SUM('[1]Number of 1st Cons Apps Held'!$C30:$E30)</f>
        <v>21</v>
      </c>
      <c r="K26" s="16">
        <f>'[1]Number of 2nd Cons Apps Held'!$E$30</f>
        <v>0</v>
      </c>
      <c r="L26" s="16">
        <f>SUM('[1]Number of Priority Apps Held'!$C30:$E30)</f>
        <v>4</v>
      </c>
      <c r="M26" s="17">
        <f>SUM('[1]District Court Family'!$C30:$E30)+SUM('[1]District Court Family Appeals'!$C29:$E29)</f>
        <v>52</v>
      </c>
      <c r="N26" s="91">
        <f>SUM('[1]CC Jud Sep &amp; Div'!$C30:$E30)</f>
        <v>0</v>
      </c>
      <c r="O26" s="100">
        <f>SUM([1]ADMCA!$C$30:E30)</f>
        <v>6</v>
      </c>
    </row>
    <row r="27" spans="1:15" s="5" customFormat="1" ht="15.5">
      <c r="A27" s="12" t="s">
        <v>29</v>
      </c>
      <c r="B27" s="54">
        <v>3</v>
      </c>
      <c r="C27" s="13">
        <f>'[1]Total Applications'!$E$31</f>
        <v>23</v>
      </c>
      <c r="D27" s="13">
        <f>SUM('[1]Total Applications'!$C$31:E31)</f>
        <v>75</v>
      </c>
      <c r="E27" s="14">
        <f>'[1]Waiting Times 1st Cons'!$E$31</f>
        <v>20</v>
      </c>
      <c r="F27" s="14">
        <f>'[1]Number Waiting Priority Apps'!$E$31</f>
        <v>6</v>
      </c>
      <c r="G27" s="14">
        <f>'[1]Numbers Waiting 1st Cons'!$E$31</f>
        <v>36</v>
      </c>
      <c r="H27" s="15">
        <f>'[1]Waiting Times 2nd Cons'!$E30</f>
        <v>0</v>
      </c>
      <c r="I27" s="15">
        <f>'[1]Numbers Waiting 2nd Cons'!$E30</f>
        <v>0</v>
      </c>
      <c r="J27" s="16">
        <f>SUM('[1]Number of 1st Cons Apps Held'!$C31:$E31)</f>
        <v>15</v>
      </c>
      <c r="K27" s="16">
        <f>'[1]Number of 2nd Cons Apps Held'!$E$31</f>
        <v>0</v>
      </c>
      <c r="L27" s="16">
        <f>SUM('[1]Number of Priority Apps Held'!$C31:$E31)</f>
        <v>5</v>
      </c>
      <c r="M27" s="17">
        <f>SUM('[1]District Court Family'!$C31:$E31)+SUM('[1]District Court Family Appeals'!$C31:$E31)</f>
        <v>35</v>
      </c>
      <c r="N27" s="91">
        <f>SUM('[1]CC Jud Sep &amp; Div'!$C31:$E31)</f>
        <v>0</v>
      </c>
      <c r="O27" s="65">
        <f>SUM([1]ADMCA!$C$31:E31)</f>
        <v>0</v>
      </c>
    </row>
    <row r="28" spans="1:15" s="5" customFormat="1" ht="15.5">
      <c r="A28" s="12" t="s">
        <v>30</v>
      </c>
      <c r="B28" s="54">
        <v>2</v>
      </c>
      <c r="C28" s="13">
        <f>'[1]Total Applications'!$E$32</f>
        <v>26</v>
      </c>
      <c r="D28" s="13">
        <f>SUM('[1]Total Applications'!$C$32:E32)</f>
        <v>79</v>
      </c>
      <c r="E28" s="14">
        <f>'[1]Waiting Times 1st Cons'!$E$32</f>
        <v>42</v>
      </c>
      <c r="F28" s="14">
        <f>'[1]Number Waiting Priority Apps'!$E$32</f>
        <v>8</v>
      </c>
      <c r="G28" s="14">
        <f>'[1]Numbers Waiting 1st Cons'!$E$32</f>
        <v>91</v>
      </c>
      <c r="H28" s="15">
        <f>'[1]Waiting Times 2nd Cons'!$E31</f>
        <v>0</v>
      </c>
      <c r="I28" s="15">
        <f>'[1]Numbers Waiting 2nd Cons'!$E31</f>
        <v>0</v>
      </c>
      <c r="J28" s="16">
        <f>SUM('[1]Number of 1st Cons Apps Held'!$C32:$E32)</f>
        <v>9</v>
      </c>
      <c r="K28" s="16">
        <f>'[1]Number of 2nd Cons Apps Held'!$E$32</f>
        <v>0</v>
      </c>
      <c r="L28" s="16">
        <f>SUM('[1]Number of Priority Apps Held'!$E32:$EC32)</f>
        <v>41</v>
      </c>
      <c r="M28" s="17">
        <f>SUM('[1]District Court Family'!$C32:$E32)+SUM('[1]District Court Family Appeals'!$C32:$E32)</f>
        <v>32</v>
      </c>
      <c r="N28" s="91">
        <f>SUM('[1]CC Jud Sep &amp; Div'!$C32:$E32)</f>
        <v>0</v>
      </c>
      <c r="O28" s="98">
        <f>SUM([1]ADMCA!$C$32:E32)</f>
        <v>0</v>
      </c>
    </row>
    <row r="29" spans="1:15" s="5" customFormat="1" ht="15.5">
      <c r="A29" s="12" t="s">
        <v>31</v>
      </c>
      <c r="B29" s="54">
        <v>1.8</v>
      </c>
      <c r="C29" s="13">
        <f>'[1]Total Applications'!$E$33</f>
        <v>26</v>
      </c>
      <c r="D29" s="13">
        <f>SUM('[1]Total Applications'!$C$33:E33)</f>
        <v>74</v>
      </c>
      <c r="E29" s="14">
        <f>'[1]Waiting Times 1st Cons'!$E$33</f>
        <v>29</v>
      </c>
      <c r="F29" s="14">
        <f>'[1]Number Waiting Priority Apps'!$E$33</f>
        <v>9</v>
      </c>
      <c r="G29" s="14">
        <f>'[1]Numbers Waiting 1st Cons'!$E$33</f>
        <v>108</v>
      </c>
      <c r="H29" s="15">
        <f>'[1]Waiting Times 2nd Cons'!$E32</f>
        <v>0</v>
      </c>
      <c r="I29" s="15">
        <f>'[1]Numbers Waiting 2nd Cons'!$E32</f>
        <v>0</v>
      </c>
      <c r="J29" s="16">
        <f>SUM('[1]Number of 1st Cons Apps Held'!$C33:$E33)</f>
        <v>43</v>
      </c>
      <c r="K29" s="16">
        <f>'[1]Number of 2nd Cons Apps Held'!$E$33</f>
        <v>0</v>
      </c>
      <c r="L29" s="16">
        <f>SUM('[1]Number of Priority Apps Held'!$C33:$E33)</f>
        <v>18</v>
      </c>
      <c r="M29" s="17">
        <f>SUM('[1]District Court Family'!$C33:$E33)+SUM('[1]District Court Family Appeals'!$C33:$E33)</f>
        <v>10</v>
      </c>
      <c r="N29" s="17">
        <f>SUM('[1]CC Jud Sep &amp; Div'!$C33:$E33)</f>
        <v>0</v>
      </c>
      <c r="O29" s="126">
        <f>SUM([1]ADMCA!$C$33:E33)</f>
        <v>0</v>
      </c>
    </row>
    <row r="30" spans="1:15" s="5" customFormat="1" ht="15.5">
      <c r="A30" s="12" t="s">
        <v>32</v>
      </c>
      <c r="B30" s="54">
        <v>13.8</v>
      </c>
      <c r="C30" s="13">
        <f>'[1]Total Applications'!$E$34+'[1]Total Applications'!$E$35</f>
        <v>637</v>
      </c>
      <c r="D30" s="13">
        <f>SUM('[1]Total Applications'!$C$34:E35)</f>
        <v>2452</v>
      </c>
      <c r="E30" s="14">
        <f>'[1]Waiting Times 1st Cons'!$E$34</f>
        <v>14</v>
      </c>
      <c r="F30" s="14">
        <f>'[1]Number Waiting Priority Apps'!$E$34</f>
        <v>4</v>
      </c>
      <c r="G30" s="14">
        <f>'[1]Numbers Waiting 1st Cons'!$E$34</f>
        <v>47</v>
      </c>
      <c r="H30" s="15">
        <f>'[1]Waiting Times 2nd Cons'!$E33</f>
        <v>0</v>
      </c>
      <c r="I30" s="15">
        <f>'[1]Numbers Waiting 2nd Cons'!$E33</f>
        <v>0</v>
      </c>
      <c r="J30" s="16">
        <f>SUM('[1]Number of 1st Cons Apps Held'!$C34:$E35)</f>
        <v>244</v>
      </c>
      <c r="K30" s="16">
        <f>'[1]Number of 2nd Cons Apps Held'!$E$34+'[1]Number of 2nd Cons Apps Held'!$E$35</f>
        <v>0</v>
      </c>
      <c r="L30" s="16">
        <f>SUM('[1]Number of Priority Apps Held'!$C34:$E35)</f>
        <v>217</v>
      </c>
      <c r="M30" s="17">
        <f>SUM('[1]District Court Family'!$C34:$E34)+SUM('[1]District Court Family Appeals'!$C34:$E34)</f>
        <v>12</v>
      </c>
      <c r="N30" s="17">
        <f>SUM('[1]CC Jud Sep &amp; Div'!$C34:$E34)</f>
        <v>0</v>
      </c>
      <c r="O30" s="96">
        <f>SUM([1]ADMCA!$C$34:E34)</f>
        <v>0</v>
      </c>
    </row>
    <row r="31" spans="1:15" s="5" customFormat="1" ht="15.5">
      <c r="A31" s="12" t="s">
        <v>33</v>
      </c>
      <c r="B31" s="54">
        <v>2.8</v>
      </c>
      <c r="C31" s="13">
        <f>'[1]Total Applications'!$E$36</f>
        <v>20</v>
      </c>
      <c r="D31" s="13">
        <f>SUM('[1]Total Applications'!$C$36:E36)</f>
        <v>47</v>
      </c>
      <c r="E31" s="14">
        <f>'[1]Waiting Times 1st Cons'!$E$36</f>
        <v>25</v>
      </c>
      <c r="F31" s="14">
        <f>'[1]Number Waiting Priority Apps'!$E$36</f>
        <v>2</v>
      </c>
      <c r="G31" s="14">
        <f>'[1]Numbers Waiting 1st Cons'!$E$36</f>
        <v>65</v>
      </c>
      <c r="H31" s="15">
        <f>'[1]Waiting Times 2nd Cons'!$E35</f>
        <v>0</v>
      </c>
      <c r="I31" s="15">
        <f>'[1]Numbers Waiting 2nd Cons'!$E35</f>
        <v>0</v>
      </c>
      <c r="J31" s="16">
        <f>SUM('[1]Number of 1st Cons Apps Held'!$C36:$E36)</f>
        <v>23</v>
      </c>
      <c r="K31" s="16">
        <f>'[1]Number of 2nd Cons Apps Held'!$E$36</f>
        <v>0</v>
      </c>
      <c r="L31" s="16">
        <f>SUM('[1]Number of Priority Apps Held'!$C36:$E36)</f>
        <v>5</v>
      </c>
      <c r="M31" s="17">
        <f>SUM('[1]District Court Family'!$C36:$E36)+SUM('[1]District Court Family Appeals'!$C36:$E36)</f>
        <v>11</v>
      </c>
      <c r="N31" s="17">
        <f>SUM('[1]CC Jud Sep &amp; Div'!$C36:$E36)</f>
        <v>7</v>
      </c>
      <c r="O31" s="125">
        <f>SUM([1]ADMCA!$C$36:E36)</f>
        <v>0</v>
      </c>
    </row>
    <row r="32" spans="1:15" s="5" customFormat="1" ht="15.5">
      <c r="A32" s="12" t="s">
        <v>34</v>
      </c>
      <c r="B32" s="54">
        <v>5</v>
      </c>
      <c r="C32" s="13">
        <f>'[1]Total Applications'!$E$37</f>
        <v>49</v>
      </c>
      <c r="D32" s="13">
        <f>SUM('[1]Total Applications'!$C$37:E37)</f>
        <v>132</v>
      </c>
      <c r="E32" s="14">
        <f>'[1]Waiting Times 1st Cons'!$E$37</f>
        <v>4</v>
      </c>
      <c r="F32" s="14">
        <f>'[1]Number Waiting Priority Apps'!$E$37</f>
        <v>2</v>
      </c>
      <c r="G32" s="14">
        <f>'[1]Numbers Waiting 1st Cons'!$E$37</f>
        <v>13</v>
      </c>
      <c r="H32" s="15">
        <f>'[1]Waiting Times 2nd Cons'!$E36</f>
        <v>0</v>
      </c>
      <c r="I32" s="15">
        <f>'[1]Numbers Waiting 2nd Cons'!$E36</f>
        <v>0</v>
      </c>
      <c r="J32" s="16">
        <f>SUM('[1]Number of 1st Cons Apps Held'!$C37:$E37)</f>
        <v>53</v>
      </c>
      <c r="K32" s="16">
        <f>'[1]Number of 2nd Cons Apps Held'!$E$37</f>
        <v>0</v>
      </c>
      <c r="L32" s="16">
        <f>SUM('[1]Number of Priority Apps Held'!$C37:$E37)</f>
        <v>7</v>
      </c>
      <c r="M32" s="17">
        <f>SUM('[1]District Court Family'!$C37:$E37)+SUM('[1]District Court Family Appeals'!$C37:$E37)</f>
        <v>53</v>
      </c>
      <c r="N32" s="17">
        <f>SUM('[1]CC Jud Sep &amp; Div'!$C37:$E37)</f>
        <v>0</v>
      </c>
      <c r="O32" s="126">
        <f>SUM([1]ADMCA!$C$37:E37)</f>
        <v>0</v>
      </c>
    </row>
    <row r="33" spans="1:15" s="5" customFormat="1" ht="15.5">
      <c r="A33" s="12" t="s">
        <v>35</v>
      </c>
      <c r="B33" s="54">
        <v>2</v>
      </c>
      <c r="C33" s="13">
        <f>'[1]Total Applications'!$E$38</f>
        <v>5</v>
      </c>
      <c r="D33" s="13">
        <f>SUM('[1]Total Applications'!$C$38:E38)</f>
        <v>24</v>
      </c>
      <c r="E33" s="14">
        <f>'[1]Waiting Times 1st Cons'!$E$38</f>
        <v>0</v>
      </c>
      <c r="F33" s="14">
        <f>'[1]Number Waiting Priority Apps'!$E$38</f>
        <v>0</v>
      </c>
      <c r="G33" s="14">
        <f>'[1]Numbers Waiting 1st Cons'!$E$38</f>
        <v>1</v>
      </c>
      <c r="H33" s="15">
        <f>'[1]Waiting Times 2nd Cons'!$E37</f>
        <v>0</v>
      </c>
      <c r="I33" s="15">
        <f>'[1]Numbers Waiting 2nd Cons'!$E37</f>
        <v>0</v>
      </c>
      <c r="J33" s="16">
        <f>SUM('[1]Number of 1st Cons Apps Held'!$C38:$E38)</f>
        <v>9</v>
      </c>
      <c r="K33" s="16">
        <f>'[1]Number of 2nd Cons Apps Held'!$E$38</f>
        <v>0</v>
      </c>
      <c r="L33" s="16">
        <f>SUM('[1]Number of Priority Apps Held'!$E38:$E38)</f>
        <v>0</v>
      </c>
      <c r="M33" s="17">
        <f>SUM('[1]District Court Family'!$C38:$E38)+SUM('[1]District Court Family Appeals'!$C38:$E38)</f>
        <v>12</v>
      </c>
      <c r="N33" s="17">
        <f>SUM('[1]CC Jud Sep &amp; Div'!$C38:$E38)</f>
        <v>0</v>
      </c>
      <c r="O33" s="126">
        <f>SUM([1]ADMCA!$C$38:E38)</f>
        <v>0</v>
      </c>
    </row>
    <row r="34" spans="1:15" s="5" customFormat="1" ht="15.5">
      <c r="A34" s="12" t="s">
        <v>36</v>
      </c>
      <c r="B34" s="54">
        <v>2.6</v>
      </c>
      <c r="C34" s="13">
        <f>'[1]Total Applications'!$E$39</f>
        <v>30</v>
      </c>
      <c r="D34" s="13">
        <f>SUM('[1]Total Applications'!$C$39:E39)</f>
        <v>90</v>
      </c>
      <c r="E34" s="14">
        <f>'[1]Waiting Times 1st Cons'!$E$39</f>
        <v>13</v>
      </c>
      <c r="F34" s="14">
        <f>'[1]Number Waiting Priority Apps'!$E$39</f>
        <v>10</v>
      </c>
      <c r="G34" s="14">
        <f>'[1]Numbers Waiting 1st Cons'!$E$39</f>
        <v>32</v>
      </c>
      <c r="H34" s="15">
        <f>'[1]Waiting Times 2nd Cons'!$E38</f>
        <v>0</v>
      </c>
      <c r="I34" s="15">
        <f>'[1]Numbers Waiting 2nd Cons'!$E38</f>
        <v>0</v>
      </c>
      <c r="J34" s="16">
        <f>SUM('[1]Number of 1st Cons Apps Held'!$C39:$E39)</f>
        <v>26</v>
      </c>
      <c r="K34" s="16">
        <f>'[1]Number of 2nd Cons Apps Held'!$E$39</f>
        <v>0</v>
      </c>
      <c r="L34" s="16">
        <f>SUM('[1]Number of Priority Apps Held'!$C39:$E39)</f>
        <v>6</v>
      </c>
      <c r="M34" s="17">
        <f>SUM('[1]District Court Family'!$C39:$E39)+SUM('[1]District Court Family Appeals'!$C39:$E39)</f>
        <v>38</v>
      </c>
      <c r="N34" s="17">
        <f>SUM('[1]CC Jud Sep &amp; Div'!$C39:$E39)</f>
        <v>0</v>
      </c>
      <c r="O34" s="96">
        <f>SUM([1]ADMCA!$C$39:E39)</f>
        <v>0</v>
      </c>
    </row>
    <row r="35" spans="1:15" s="5" customFormat="1" ht="15.5">
      <c r="A35" s="12" t="s">
        <v>37</v>
      </c>
      <c r="B35" s="54">
        <v>4</v>
      </c>
      <c r="C35" s="13">
        <f>'[1]Total Applications'!$E$40</f>
        <v>33</v>
      </c>
      <c r="D35" s="13">
        <f>SUM('[1]Total Applications'!$C$40:E40)</f>
        <v>109</v>
      </c>
      <c r="E35" s="14">
        <f>'[1]Waiting Times 1st Cons'!$E$40</f>
        <v>3</v>
      </c>
      <c r="F35" s="14">
        <f>'[1]Number Waiting Priority Apps'!$E$40</f>
        <v>0</v>
      </c>
      <c r="G35" s="14">
        <f>'[1]Numbers Waiting 1st Cons'!$E$40</f>
        <v>12</v>
      </c>
      <c r="H35" s="15">
        <f>'[1]Waiting Times 2nd Cons'!$E39</f>
        <v>0</v>
      </c>
      <c r="I35" s="15">
        <f>'[1]Numbers Waiting 2nd Cons'!$E39</f>
        <v>0</v>
      </c>
      <c r="J35" s="16">
        <f>SUM('[1]Number of 1st Cons Apps Held'!$C40:$E40)</f>
        <v>47</v>
      </c>
      <c r="K35" s="16">
        <f>'[1]Number of 2nd Cons Apps Held'!$E$40</f>
        <v>0</v>
      </c>
      <c r="L35" s="16">
        <f>SUM('[1]Number of Priority Apps Held'!$C40:$E40)</f>
        <v>7</v>
      </c>
      <c r="M35" s="17">
        <f>SUM('[1]District Court Family'!$C40:$E40)+SUM('[1]District Court Family Appeals'!$C40:$E40)</f>
        <v>54</v>
      </c>
      <c r="N35" s="17">
        <f>SUM('[1]CC Jud Sep &amp; Div'!$C40:$E40)</f>
        <v>0</v>
      </c>
      <c r="O35" s="94">
        <f>SUM([1]ADMCA!$C$40:E40)</f>
        <v>0</v>
      </c>
    </row>
    <row r="36" spans="1:15" s="5" customFormat="1" ht="16" thickBot="1">
      <c r="A36" s="18" t="s">
        <v>38</v>
      </c>
      <c r="B36" s="112">
        <v>4.5999999999999996</v>
      </c>
      <c r="C36" s="106">
        <f>'[1]Total Applications'!$E$41</f>
        <v>37</v>
      </c>
      <c r="D36" s="106">
        <f>SUM('[1]Total Applications'!$C$41:E41)</f>
        <v>109</v>
      </c>
      <c r="E36" s="107">
        <f>'[1]Waiting Times 1st Cons'!$E$41</f>
        <v>9</v>
      </c>
      <c r="F36" s="107">
        <f>'[1]Number Waiting Priority Apps'!$E$41</f>
        <v>9</v>
      </c>
      <c r="G36" s="107">
        <f>'[1]Numbers Waiting 1st Cons'!$E$41</f>
        <v>32</v>
      </c>
      <c r="H36" s="20">
        <f>'[1]Waiting Times 2nd Cons'!$E40</f>
        <v>0</v>
      </c>
      <c r="I36" s="20">
        <f>'[1]Numbers Waiting 2nd Cons'!$E40</f>
        <v>0</v>
      </c>
      <c r="J36" s="81">
        <f>SUM('[1]Number of 1st Cons Apps Held'!$C41:$E41)</f>
        <v>63</v>
      </c>
      <c r="K36" s="16">
        <f>'[1]Number of 2nd Cons Apps Held'!$E$41</f>
        <v>0</v>
      </c>
      <c r="L36" s="81">
        <f>SUM('[1]Number of Priority Apps Held'!$C41:$E41)</f>
        <v>29</v>
      </c>
      <c r="M36" s="82">
        <f>SUM('[1]District Court Family'!$C41:$E41)+SUM('[1]District Court Family Appeals'!$C41:$E41)</f>
        <v>32</v>
      </c>
      <c r="N36" s="82">
        <f>SUM('[1]CC Jud Sep &amp; Div'!$C41:$E41)</f>
        <v>0</v>
      </c>
      <c r="O36" s="94">
        <f>SUM([1]ADMCA!$C$41:E41)</f>
        <v>2</v>
      </c>
    </row>
    <row r="37" spans="1:15" ht="14" thickTop="1">
      <c r="O37" s="130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25" right="0.25" top="0.75" bottom="0.75" header="0.3" footer="0.3"/>
  <pageSetup paperSize="8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7"/>
  <sheetViews>
    <sheetView topLeftCell="A13" zoomScale="80" zoomScaleNormal="80" workbookViewId="0">
      <pane xSplit="1" topLeftCell="B1" activePane="topRight" state="frozen"/>
      <selection activeCell="A6" sqref="A6"/>
      <selection pane="topRight" activeCell="D6" sqref="D6:D36"/>
    </sheetView>
  </sheetViews>
  <sheetFormatPr defaultRowHeight="13.5"/>
  <cols>
    <col min="1" max="1" width="21.765625" bestFit="1" customWidth="1"/>
    <col min="2" max="2" width="15.61328125" bestFit="1" customWidth="1"/>
    <col min="3" max="4" width="14.61328125" customWidth="1"/>
    <col min="5" max="5" width="12.61328125" bestFit="1" customWidth="1"/>
    <col min="6" max="6" width="8.3828125" bestFit="1" customWidth="1"/>
    <col min="7" max="7" width="14.61328125" customWidth="1"/>
    <col min="8" max="9" width="14.15234375" hidden="1" customWidth="1"/>
    <col min="10" max="10" width="12.3828125" customWidth="1"/>
    <col min="11" max="11" width="10.61328125" style="19" hidden="1" customWidth="1"/>
    <col min="12" max="12" width="14" customWidth="1"/>
    <col min="13" max="13" width="21.15234375" bestFit="1" customWidth="1"/>
    <col min="14" max="14" width="22.61328125" customWidth="1"/>
    <col min="15" max="15" width="21.4609375" customWidth="1"/>
  </cols>
  <sheetData>
    <row r="1" spans="1:16" ht="25">
      <c r="A1" s="152" t="s">
        <v>0</v>
      </c>
      <c r="B1" s="153"/>
      <c r="C1" s="153"/>
      <c r="D1" s="153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16" ht="25">
      <c r="A2" s="154" t="s">
        <v>49</v>
      </c>
      <c r="B2" s="148"/>
      <c r="C2" s="148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59"/>
    </row>
    <row r="3" spans="1:16" ht="25">
      <c r="A3" s="60"/>
      <c r="B3" s="22"/>
      <c r="C3" s="2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59"/>
    </row>
    <row r="4" spans="1:16" s="5" customFormat="1" ht="18.75" customHeight="1">
      <c r="A4" s="61"/>
      <c r="B4" s="31" t="s">
        <v>45</v>
      </c>
      <c r="C4" s="149" t="s">
        <v>41</v>
      </c>
      <c r="D4" s="149"/>
      <c r="E4" s="150" t="s">
        <v>1</v>
      </c>
      <c r="F4" s="150"/>
      <c r="G4" s="150"/>
      <c r="H4" s="151" t="s">
        <v>2</v>
      </c>
      <c r="I4" s="151"/>
      <c r="J4" s="142" t="s">
        <v>3</v>
      </c>
      <c r="K4" s="142"/>
      <c r="L4" s="142"/>
      <c r="M4" s="143" t="s">
        <v>40</v>
      </c>
      <c r="N4" s="143"/>
      <c r="O4" s="144"/>
      <c r="P4" s="133"/>
    </row>
    <row r="5" spans="1:16" s="29" customFormat="1" ht="60" customHeight="1">
      <c r="A5" s="62" t="s">
        <v>4</v>
      </c>
      <c r="B5" s="41"/>
      <c r="C5" s="25" t="s">
        <v>42</v>
      </c>
      <c r="D5" s="86" t="s">
        <v>5</v>
      </c>
      <c r="E5" s="26" t="s">
        <v>6</v>
      </c>
      <c r="F5" s="26" t="s">
        <v>7</v>
      </c>
      <c r="G5" s="26" t="s">
        <v>8</v>
      </c>
      <c r="H5" s="27" t="s">
        <v>6</v>
      </c>
      <c r="I5" s="27" t="s">
        <v>8</v>
      </c>
      <c r="J5" s="23" t="s">
        <v>43</v>
      </c>
      <c r="K5" s="23" t="s">
        <v>44</v>
      </c>
      <c r="L5" s="23" t="s">
        <v>7</v>
      </c>
      <c r="M5" s="28" t="s">
        <v>39</v>
      </c>
      <c r="N5" s="28" t="s">
        <v>9</v>
      </c>
      <c r="O5" s="128" t="s">
        <v>60</v>
      </c>
    </row>
    <row r="6" spans="1:16" s="5" customFormat="1" ht="15.5">
      <c r="A6" s="64" t="s">
        <v>10</v>
      </c>
      <c r="B6" s="84">
        <v>3.6</v>
      </c>
      <c r="C6" s="13">
        <f>'[1]Total Applications'!$F$4+'[1]Total Applications'!$F$5</f>
        <v>34</v>
      </c>
      <c r="D6" s="13">
        <f>SUM('[1]Total Applications'!$C$4:F5)</f>
        <v>124</v>
      </c>
      <c r="E6" s="14">
        <f>MAX('[1]Waiting Times 1st Cons'!$F$4+'[1]Waiting Times 1st Cons'!$F$5)</f>
        <v>4</v>
      </c>
      <c r="F6" s="14">
        <f>'[1]Number Waiting Priority Apps'!$F$4+'[1]Number Waiting Priority Apps'!$F$5</f>
        <v>3</v>
      </c>
      <c r="G6" s="14">
        <f>'[1]Numbers Waiting 1st Cons'!$F$4+'[1]Numbers Waiting 1st Cons'!$F$5</f>
        <v>13</v>
      </c>
      <c r="H6" s="15">
        <f>MAX('[1]Waiting Times 2nd Cons'!$F4:$F5)</f>
        <v>0</v>
      </c>
      <c r="I6" s="15">
        <f>SUM('[1]Numbers Waiting 1st Cons'!$F4:$F5)</f>
        <v>13</v>
      </c>
      <c r="J6" s="16">
        <f>SUM('[1]Number of 1st Cons Apps Held'!$C$4:$F5)</f>
        <v>44</v>
      </c>
      <c r="K6" s="16">
        <f>'[1]Number of 2nd Cons Apps Held'!$F$4+'[1]Number of 2nd Cons Apps Held'!$F$5</f>
        <v>0</v>
      </c>
      <c r="L6" s="16">
        <f>SUM('[1]Number of Priority Apps Held'!$C$4:$F5)</f>
        <v>6</v>
      </c>
      <c r="M6" s="17">
        <f>SUM('[1]District Court Family'!$C4:$F5)+SUM('[1]District Court Family Appeals'!$C4:$F5)</f>
        <v>55</v>
      </c>
      <c r="N6" s="17">
        <f>SUM('[1]CC Jud Sep &amp; Div'!$C$4:$F5)</f>
        <v>0</v>
      </c>
      <c r="O6" s="65">
        <f>SUM([1]ADMCA!$C$4:F5)</f>
        <v>0</v>
      </c>
    </row>
    <row r="7" spans="1:16" s="5" customFormat="1" ht="15.5">
      <c r="A7" s="64" t="s">
        <v>11</v>
      </c>
      <c r="B7" s="84">
        <v>3</v>
      </c>
      <c r="C7" s="13">
        <f>'[1]Total Applications'!$F$6</f>
        <v>13</v>
      </c>
      <c r="D7" s="13">
        <f>SUM('[1]Total Applications'!$C$6:F6)</f>
        <v>21</v>
      </c>
      <c r="E7" s="14">
        <f>'[1]Waiting Times 1st Cons'!$F$6</f>
        <v>32</v>
      </c>
      <c r="F7" s="14">
        <f>'[1]Number Waiting Priority Apps'!$F$6</f>
        <v>2</v>
      </c>
      <c r="G7" s="14">
        <f>'[1]Numbers Waiting 1st Cons'!$F$6</f>
        <v>24</v>
      </c>
      <c r="H7" s="15">
        <f>'[1]Waiting Times 2nd Cons'!$F6</f>
        <v>0</v>
      </c>
      <c r="I7" s="15">
        <f>'[1]Numbers Waiting 2nd Cons'!$F6</f>
        <v>0</v>
      </c>
      <c r="J7" s="16">
        <f>SUM('[1]Number of 1st Cons Apps Held'!$C6:$F6)</f>
        <v>33</v>
      </c>
      <c r="K7" s="16">
        <f>'[1]Number of 2nd Cons Apps Held'!$F$6</f>
        <v>0</v>
      </c>
      <c r="L7" s="16">
        <f>SUM('[1]Number of Priority Apps Held'!$C6:$F6)</f>
        <v>1</v>
      </c>
      <c r="M7" s="17">
        <f>SUM('[1]District Court Family'!$C6:$F6)+SUM('[1]District Court Family Appeals'!$C6:$F6)</f>
        <v>9</v>
      </c>
      <c r="N7" s="17">
        <f>SUM('[1]CC Jud Sep &amp; Div'!$C6:$F6)</f>
        <v>2</v>
      </c>
      <c r="O7" s="94">
        <f>SUM([1]ADMCA!$C6:F$6)</f>
        <v>0</v>
      </c>
    </row>
    <row r="8" spans="1:16" s="5" customFormat="1" ht="15.5">
      <c r="A8" s="64" t="s">
        <v>12</v>
      </c>
      <c r="B8" s="83">
        <v>3.25</v>
      </c>
      <c r="C8" s="13">
        <f>'[1]Total Applications'!$F$7</f>
        <v>36</v>
      </c>
      <c r="D8" s="13">
        <f>SUM('[1]Total Applications'!$C$7:F7)</f>
        <v>103</v>
      </c>
      <c r="E8" s="14">
        <f>'[1]Waiting Times 1st Cons'!$F$7</f>
        <v>23</v>
      </c>
      <c r="F8" s="14">
        <f>'[1]Number Waiting Priority Apps'!$F$7</f>
        <v>5</v>
      </c>
      <c r="G8" s="14">
        <f>'[1]Numbers Waiting 1st Cons'!$F$7</f>
        <v>65</v>
      </c>
      <c r="H8" s="15">
        <f>'[1]Waiting Times 2nd Cons'!$F7</f>
        <v>0</v>
      </c>
      <c r="I8" s="15">
        <f>'[1]Numbers Waiting 2nd Cons'!$F7</f>
        <v>0</v>
      </c>
      <c r="J8" s="16">
        <f>SUM('[1]Number of 1st Cons Apps Held'!$C7:$F7)</f>
        <v>66</v>
      </c>
      <c r="K8" s="16">
        <f>'[1]Number of 2nd Cons Apps Held'!$F$7</f>
        <v>0</v>
      </c>
      <c r="L8" s="16">
        <f>SUM('[1]Number of Priority Apps Held'!$C7:$F7)</f>
        <v>19</v>
      </c>
      <c r="M8" s="17">
        <f>SUM('[1]District Court Family'!$C7:$F7)+SUM('[1]District Court Family Appeals'!$C7:$F7)</f>
        <v>29</v>
      </c>
      <c r="N8" s="17">
        <f>SUM('[1]CC Jud Sep &amp; Div'!$C7:$F7)</f>
        <v>0</v>
      </c>
      <c r="O8" s="94">
        <f>SUM([1]ADMCA!$C$7:F7)</f>
        <v>7</v>
      </c>
    </row>
    <row r="9" spans="1:16" s="5" customFormat="1" ht="15.5">
      <c r="A9" s="64" t="s">
        <v>13</v>
      </c>
      <c r="B9" s="84">
        <v>1.8</v>
      </c>
      <c r="C9" s="13">
        <f>'[1]Total Applications'!$F$8</f>
        <v>26</v>
      </c>
      <c r="D9" s="13">
        <f>SUM('[1]Total Applications'!$C$8:F8)</f>
        <v>82</v>
      </c>
      <c r="E9" s="14">
        <f>'[1]Waiting Times 1st Cons'!$F$8</f>
        <v>5</v>
      </c>
      <c r="F9" s="14">
        <f>'[1]Number Waiting Priority Apps'!$F$8</f>
        <v>2</v>
      </c>
      <c r="G9" s="14">
        <f>'[1]Numbers Waiting 1st Cons'!$F$8</f>
        <v>27</v>
      </c>
      <c r="H9" s="15">
        <f>'[1]Waiting Times 2nd Cons'!$F8</f>
        <v>0</v>
      </c>
      <c r="I9" s="15">
        <f>'[1]Numbers Waiting 2nd Cons'!$F8</f>
        <v>0</v>
      </c>
      <c r="J9" s="16">
        <f>SUM('[1]Number of 1st Cons Apps Held'!$C8:$F8)</f>
        <v>51</v>
      </c>
      <c r="K9" s="16">
        <f>'[1]Number of 2nd Cons Apps Held'!$F$8</f>
        <v>0</v>
      </c>
      <c r="L9" s="16">
        <f>SUM('[1]Number of Priority Apps Held'!$C8:$F8)</f>
        <v>10</v>
      </c>
      <c r="M9" s="17">
        <f>SUM('[1]District Court Family'!$C8:$F8)+SUM('[1]District Court Family Appeals'!$C8:$F8)</f>
        <v>11</v>
      </c>
      <c r="N9" s="17">
        <f>SUM('[1]CC Jud Sep &amp; Div'!$C8:$F8)</f>
        <v>0</v>
      </c>
      <c r="O9" s="94">
        <f>SUM([1]ADMCA!$C$8:F8)</f>
        <v>0</v>
      </c>
    </row>
    <row r="10" spans="1:16" s="5" customFormat="1" ht="15.5">
      <c r="A10" s="64" t="s">
        <v>14</v>
      </c>
      <c r="B10" s="84">
        <v>2</v>
      </c>
      <c r="C10" s="13">
        <f>'[1]Total Applications'!$F$10</f>
        <v>22</v>
      </c>
      <c r="D10" s="13">
        <f>SUM('[1]Total Applications'!$C$10:F10)</f>
        <v>70</v>
      </c>
      <c r="E10" s="14">
        <f>'[1]Waiting Times 1st Cons'!$F$10</f>
        <v>23</v>
      </c>
      <c r="F10" s="14">
        <f>'[1]Number Waiting Priority Apps'!$F$10</f>
        <v>1</v>
      </c>
      <c r="G10" s="14">
        <f>'[1]Numbers Waiting 1st Cons'!$F$10</f>
        <v>54</v>
      </c>
      <c r="H10" s="15">
        <f>'[1]Waiting Times 2nd Cons'!$F10</f>
        <v>0</v>
      </c>
      <c r="I10" s="15">
        <f>'[1]Numbers Waiting 2nd Cons'!$F10</f>
        <v>0</v>
      </c>
      <c r="J10" s="16">
        <f>SUM('[1]Number of 1st Cons Apps Held'!$C$10:$F10)</f>
        <v>45</v>
      </c>
      <c r="K10" s="16">
        <f>'[1]Number of 2nd Cons Apps Held'!$F$10</f>
        <v>0</v>
      </c>
      <c r="L10" s="16">
        <f>SUM('[1]Number of Priority Apps Held'!$C$10:$F10)</f>
        <v>2</v>
      </c>
      <c r="M10" s="17">
        <f>SUM('[1]District Court Family'!$C10:$F10)+SUM('[1]District Court Family Appeals'!$C10:$F10)</f>
        <v>14</v>
      </c>
      <c r="N10" s="17">
        <f>SUM('[1]CC Jud Sep &amp; Div'!$C10:$F10)</f>
        <v>0</v>
      </c>
      <c r="O10" s="94">
        <f>SUM([1]ADMCA!$C$10:F10)</f>
        <v>0</v>
      </c>
    </row>
    <row r="11" spans="1:16" s="5" customFormat="1" ht="15.5">
      <c r="A11" s="64" t="s">
        <v>15</v>
      </c>
      <c r="B11" s="84">
        <v>9.1999999999999993</v>
      </c>
      <c r="C11" s="13">
        <f>'[1]Total Applications'!$F$11</f>
        <v>174</v>
      </c>
      <c r="D11" s="13">
        <f>SUM('[1]Total Applications'!$C$11:F11)</f>
        <v>525</v>
      </c>
      <c r="E11" s="14">
        <f>'[1]Waiting Times 1st Cons'!$F$11</f>
        <v>15</v>
      </c>
      <c r="F11" s="14">
        <f>'[1]Number Waiting Priority Apps'!$F$11</f>
        <v>3</v>
      </c>
      <c r="G11" s="14">
        <f>'[1]Numbers Waiting 1st Cons'!$F$11</f>
        <v>41</v>
      </c>
      <c r="H11" s="15">
        <f>'[1]Waiting Times 2nd Cons'!$F11</f>
        <v>0</v>
      </c>
      <c r="I11" s="15">
        <f>'[1]Numbers Waiting 2nd Cons'!$F11</f>
        <v>0</v>
      </c>
      <c r="J11" s="16">
        <f>SUM('[1]Number of 1st Cons Apps Held'!$C11:$F11)</f>
        <v>252</v>
      </c>
      <c r="K11" s="16">
        <f>'[1]Number of 2nd Cons Apps Held'!$F$11</f>
        <v>0</v>
      </c>
      <c r="L11" s="16">
        <f>SUM('[1]Number of Priority Apps Held'!$C11:$F11)</f>
        <v>174</v>
      </c>
      <c r="M11" s="17">
        <f>SUM('[1]District Court Family'!$C11:$F11)+SUM('[1]District Court Family Appeals'!$C11:$F11)</f>
        <v>98</v>
      </c>
      <c r="N11" s="17">
        <f>SUM('[1]CC Jud Sep &amp; Div'!$C11:$F11)</f>
        <v>1</v>
      </c>
      <c r="O11" s="94">
        <f>SUM([1]ADMCA!$C$11:F11)</f>
        <v>0</v>
      </c>
    </row>
    <row r="12" spans="1:16" s="5" customFormat="1" ht="15.5">
      <c r="A12" s="64" t="s">
        <v>16</v>
      </c>
      <c r="B12" s="84">
        <v>8.3000000000000007</v>
      </c>
      <c r="C12" s="13">
        <f>'[1]Total Applications'!$F$12</f>
        <v>44</v>
      </c>
      <c r="D12" s="13">
        <f>SUM('[1]Total Applications'!$C$12:F12)</f>
        <v>180</v>
      </c>
      <c r="E12" s="14">
        <f>'[1]Waiting Times 1st Cons'!$F$12</f>
        <v>10</v>
      </c>
      <c r="F12" s="14">
        <f>'[1]Number Waiting Priority Apps'!$F$12</f>
        <v>2</v>
      </c>
      <c r="G12" s="14">
        <f>'[1]Numbers Waiting 1st Cons'!$F$12</f>
        <v>31</v>
      </c>
      <c r="H12" s="15">
        <f>'[1]Waiting Times 2nd Cons'!$F12</f>
        <v>0</v>
      </c>
      <c r="I12" s="15">
        <f>'[1]Numbers Waiting 2nd Cons'!$F12</f>
        <v>0</v>
      </c>
      <c r="J12" s="16">
        <f>SUM('[1]Number of 1st Cons Apps Held'!$C12:$F12)</f>
        <v>79</v>
      </c>
      <c r="K12" s="16">
        <f>'[1]Number of 2nd Cons Apps Held'!$F$12</f>
        <v>0</v>
      </c>
      <c r="L12" s="16">
        <f>SUM('[1]Number of Priority Apps Held'!$C12:$F12)</f>
        <v>32</v>
      </c>
      <c r="M12" s="17">
        <f>SUM('[1]District Court Family'!$C12:$F12)+SUM('[1]District Court Family Appeals'!$C12:$F12)</f>
        <v>71</v>
      </c>
      <c r="N12" s="17">
        <f>SUM('[1]CC Jud Sep &amp; Div'!$C12:$F12)</f>
        <v>0</v>
      </c>
      <c r="O12" s="94">
        <f>SUM([1]ADMCA!$C$12:F12)</f>
        <v>3</v>
      </c>
    </row>
    <row r="13" spans="1:16" s="5" customFormat="1" ht="15.5">
      <c r="A13" s="64" t="s">
        <v>17</v>
      </c>
      <c r="B13" s="84">
        <v>1</v>
      </c>
      <c r="C13" s="13">
        <f>'[1]Total Applications'!$F$14</f>
        <v>30</v>
      </c>
      <c r="D13" s="13">
        <f>SUM('[1]Total Applications'!$C$14:F14)</f>
        <v>87</v>
      </c>
      <c r="E13" s="14">
        <f>'[1]Waiting Times 1st Cons'!$F$14</f>
        <v>40</v>
      </c>
      <c r="F13" s="14">
        <f>'[1]Number Waiting Priority Apps'!$F$14</f>
        <v>4</v>
      </c>
      <c r="G13" s="14">
        <f>'[1]Numbers Waiting 1st Cons'!$F$14</f>
        <v>34</v>
      </c>
      <c r="H13" s="15">
        <f>'[1]Waiting Times 2nd Cons'!$F14</f>
        <v>0</v>
      </c>
      <c r="I13" s="15">
        <f>'[1]Numbers Waiting 2nd Cons'!$F14</f>
        <v>0</v>
      </c>
      <c r="J13" s="16">
        <f>SUM('[1]Number of 1st Cons Apps Held'!$C14:$F14)</f>
        <v>14</v>
      </c>
      <c r="K13" s="16">
        <f>'[1]Number of 2nd Cons Apps Held'!$F$14</f>
        <v>0</v>
      </c>
      <c r="L13" s="16">
        <f>SUM('[1]Number of Priority Apps Held'!$C14:$F14)</f>
        <v>3</v>
      </c>
      <c r="M13" s="17">
        <f>SUM('[1]District Court Family'!$C14:$F14)+SUM('[1]District Court Family Appeals'!$C14:$F14)</f>
        <v>61</v>
      </c>
      <c r="N13" s="17">
        <f>SUM('[1]CC Jud Sep &amp; Div'!$C14:$F14)</f>
        <v>7</v>
      </c>
      <c r="O13" s="94">
        <f>SUM([1]ADMCA!$C$14:F14)</f>
        <v>5</v>
      </c>
    </row>
    <row r="14" spans="1:16" s="5" customFormat="1" ht="15.5">
      <c r="A14" s="64" t="s">
        <v>18</v>
      </c>
      <c r="B14" s="84">
        <v>3</v>
      </c>
      <c r="C14" s="13">
        <f>'[1]Total Applications'!$F$15</f>
        <v>27</v>
      </c>
      <c r="D14" s="13">
        <f>SUM('[1]Total Applications'!$C$15:F15)</f>
        <v>126</v>
      </c>
      <c r="E14" s="14">
        <f>'[1]Waiting Times 1st Cons'!$F$15</f>
        <v>13</v>
      </c>
      <c r="F14" s="14">
        <f>'[1]Number Waiting Priority Apps'!$F$15</f>
        <v>2</v>
      </c>
      <c r="G14" s="14">
        <f>'[1]Numbers Waiting 1st Cons'!$F$15</f>
        <v>18</v>
      </c>
      <c r="H14" s="15">
        <f>'[1]Waiting Times 2nd Cons'!$F15</f>
        <v>0</v>
      </c>
      <c r="I14" s="15">
        <f>'[1]Numbers Waiting 2nd Cons'!$F15</f>
        <v>0</v>
      </c>
      <c r="J14" s="16">
        <f>SUM('[1]Number of 1st Cons Apps Held'!$C15:$F15)</f>
        <v>64</v>
      </c>
      <c r="K14" s="16">
        <f>'[1]Number of 2nd Cons Apps Held'!$F$15</f>
        <v>0</v>
      </c>
      <c r="L14" s="16">
        <f>SUM('[1]Number of Priority Apps Held'!$C15:$F15)</f>
        <v>10</v>
      </c>
      <c r="M14" s="17">
        <f>SUM('[1]District Court Family'!$C15:$F15)+SUM('[1]District Court Family Appeals'!$C15:$F15)</f>
        <v>53</v>
      </c>
      <c r="N14" s="17">
        <f>SUM('[1]CC Jud Sep &amp; Div'!$C15:$F15)</f>
        <v>1</v>
      </c>
      <c r="O14" s="94">
        <f>SUM([1]ADMCA!$C$15:F15)</f>
        <v>0</v>
      </c>
    </row>
    <row r="15" spans="1:16" s="5" customFormat="1" ht="15.5">
      <c r="A15" s="64" t="s">
        <v>59</v>
      </c>
      <c r="B15" s="84">
        <v>4</v>
      </c>
      <c r="C15" s="13">
        <f>'[1]Total Applications'!$F$16</f>
        <v>57</v>
      </c>
      <c r="D15" s="13">
        <f>SUM('[1]Total Applications'!$C$16:F16)</f>
        <v>257</v>
      </c>
      <c r="E15" s="14">
        <f>'[1]Waiting Times 1st Cons'!$F$16</f>
        <v>35</v>
      </c>
      <c r="F15" s="14">
        <f>'[1]Number Waiting Priority Apps'!$F$16</f>
        <v>52</v>
      </c>
      <c r="G15" s="14">
        <f>'[1]Numbers Waiting 1st Cons'!$F$16</f>
        <v>94</v>
      </c>
      <c r="H15" s="15">
        <f>'[1]Waiting Times 2nd Cons'!$F16</f>
        <v>0</v>
      </c>
      <c r="I15" s="15">
        <f>'[1]Numbers Waiting 2nd Cons'!$F16</f>
        <v>0</v>
      </c>
      <c r="J15" s="16">
        <f>SUM('[1]Number of 1st Cons Apps Held'!$C16:$F16)</f>
        <v>89</v>
      </c>
      <c r="K15" s="16">
        <f>'[1]Number of 2nd Cons Apps Held'!$F$16</f>
        <v>0</v>
      </c>
      <c r="L15" s="16">
        <f>SUM('[1]Number of Priority Apps Held'!$C16:$F16)</f>
        <v>70</v>
      </c>
      <c r="M15" s="17">
        <f>SUM('[1]District Court Family'!$C16:$F16)+SUM('[1]District Court Family Appeals'!$C16:$F16)</f>
        <v>43</v>
      </c>
      <c r="N15" s="17">
        <f>SUM('[1]CC Jud Sep &amp; Div'!$C16:$F16)</f>
        <v>0</v>
      </c>
      <c r="O15" s="94">
        <f>SUM([1]ADMCA!$C$16:F16)</f>
        <v>64</v>
      </c>
    </row>
    <row r="16" spans="1:16" s="5" customFormat="1" ht="15.5">
      <c r="A16" s="64" t="s">
        <v>19</v>
      </c>
      <c r="B16" s="84">
        <v>5</v>
      </c>
      <c r="C16" s="13">
        <f>'[1]Total Applications'!$F$17</f>
        <v>56</v>
      </c>
      <c r="D16" s="13">
        <f>SUM('[1]Total Applications'!$C$17:F17)</f>
        <v>202</v>
      </c>
      <c r="E16" s="14">
        <f>'[1]Waiting Times 1st Cons'!$F$17</f>
        <v>9</v>
      </c>
      <c r="F16" s="14">
        <f>'[1]Number Waiting Priority Apps'!$F$17</f>
        <v>3</v>
      </c>
      <c r="G16" s="14">
        <f>'[1]Numbers Waiting 1st Cons'!$F$17</f>
        <v>42</v>
      </c>
      <c r="H16" s="15">
        <f>'[1]Waiting Times 2nd Cons'!$F17</f>
        <v>0</v>
      </c>
      <c r="I16" s="15">
        <f>'[1]Numbers Waiting 2nd Cons'!$F17</f>
        <v>0</v>
      </c>
      <c r="J16" s="16">
        <f>SUM('[1]Number of 1st Cons Apps Held'!$C17:$F17)</f>
        <v>82</v>
      </c>
      <c r="K16" s="16">
        <f>'[1]Number of 2nd Cons Apps Held'!$F$17</f>
        <v>0</v>
      </c>
      <c r="L16" s="16">
        <f>SUM('[1]Number of Priority Apps Held'!$C17:$F17)</f>
        <v>13</v>
      </c>
      <c r="M16" s="17">
        <f>SUM('[1]District Court Family'!$C17:$F17)+SUM('[1]District Court Family Appeals'!$C17:$F17)</f>
        <v>82</v>
      </c>
      <c r="N16" s="17">
        <f>SUM('[1]CC Jud Sep &amp; Div'!$C17:$F17)</f>
        <v>0</v>
      </c>
      <c r="O16" s="94">
        <f>SUM([1]ADMCA!$C$17:F17)</f>
        <v>0</v>
      </c>
    </row>
    <row r="17" spans="1:15" s="5" customFormat="1" ht="15.75" customHeight="1">
      <c r="A17" s="64" t="s">
        <v>20</v>
      </c>
      <c r="B17" s="84">
        <v>5.9</v>
      </c>
      <c r="C17" s="13">
        <f>'[1]Total Applications'!$F$18</f>
        <v>101</v>
      </c>
      <c r="D17" s="13">
        <f>SUM('[1]Total Applications'!$C$18:F18)</f>
        <v>376</v>
      </c>
      <c r="E17" s="14">
        <f>'[1]Waiting Times 1st Cons'!$F$18</f>
        <v>5</v>
      </c>
      <c r="F17" s="14">
        <f>'[1]Number Waiting Priority Apps'!$F$18</f>
        <v>0</v>
      </c>
      <c r="G17" s="14">
        <f>'[1]Numbers Waiting 1st Cons'!$F$18</f>
        <v>6</v>
      </c>
      <c r="H17" s="15">
        <f>'[1]Waiting Times 2nd Cons'!$F18</f>
        <v>0</v>
      </c>
      <c r="I17" s="15">
        <f>'[1]Numbers Waiting 2nd Cons'!$F18</f>
        <v>0</v>
      </c>
      <c r="J17" s="16">
        <f>SUM('[1]Number of 1st Cons Apps Held'!$C18:$F18)</f>
        <v>432</v>
      </c>
      <c r="K17" s="16">
        <f>'[1]Number of 2nd Cons Apps Held'!$F$18</f>
        <v>0</v>
      </c>
      <c r="L17" s="16">
        <f>SUM('[1]Number of Priority Apps Held'!$C18:$F18)</f>
        <v>406</v>
      </c>
      <c r="M17" s="17">
        <f>SUM('[1]District Court Family'!$C18:$F18)+SUM('[1]District Court Family Appeals'!$C18:$F18)</f>
        <v>20</v>
      </c>
      <c r="N17" s="17">
        <f>SUM('[1]CC Jud Sep &amp; Div'!$C18:$F18)</f>
        <v>0</v>
      </c>
      <c r="O17" s="125">
        <f>SUM([1]ADMCA!$C$18:F18)</f>
        <v>0</v>
      </c>
    </row>
    <row r="18" spans="1:15" s="5" customFormat="1" ht="15.5">
      <c r="A18" s="64" t="s">
        <v>21</v>
      </c>
      <c r="B18" s="84">
        <v>6</v>
      </c>
      <c r="C18" s="13">
        <f>'[1]Total Applications'!$F$19</f>
        <v>23</v>
      </c>
      <c r="D18" s="13">
        <f>SUM('[1]Total Applications'!$C$19:F19)</f>
        <v>128</v>
      </c>
      <c r="E18" s="14">
        <f>'[1]Waiting Times 1st Cons'!$F$19</f>
        <v>15</v>
      </c>
      <c r="F18" s="14">
        <f>'[1]Number Waiting Priority Apps'!$F$19</f>
        <v>5</v>
      </c>
      <c r="G18" s="14">
        <f>'[1]Numbers Waiting 1st Cons'!$F$19</f>
        <v>74</v>
      </c>
      <c r="H18" s="15">
        <f>'[1]Waiting Times 2nd Cons'!$F19</f>
        <v>0</v>
      </c>
      <c r="I18" s="15">
        <f>'[1]Numbers Waiting 2nd Cons'!$F19</f>
        <v>0</v>
      </c>
      <c r="J18" s="16">
        <f>SUM('[1]Number of 1st Cons Apps Held'!$C19:$F19)</f>
        <v>59</v>
      </c>
      <c r="K18" s="16">
        <f>'[1]Number of 2nd Cons Apps Held'!$F$19</f>
        <v>0</v>
      </c>
      <c r="L18" s="16">
        <f>SUM('[1]Number of Priority Apps Held'!$C19:$F19)</f>
        <v>12</v>
      </c>
      <c r="M18" s="17">
        <f>SUM('[1]District Court Family'!$C19:$F19)+SUM('[1]District Court Family Appeals'!$C19:$F19)</f>
        <v>21</v>
      </c>
      <c r="N18" s="17">
        <f>SUM('[1]CC Jud Sep &amp; Div'!$C19:$F19)</f>
        <v>1</v>
      </c>
      <c r="O18" s="96">
        <f>SUM([1]ADMCA!$C$19:F19)</f>
        <v>3</v>
      </c>
    </row>
    <row r="19" spans="1:15" s="5" customFormat="1" ht="15.5">
      <c r="A19" s="64" t="s">
        <v>22</v>
      </c>
      <c r="B19" s="84">
        <v>6.5</v>
      </c>
      <c r="C19" s="13">
        <f>'[1]Total Applications'!$F$20+'[1]Total Applications'!$F$21</f>
        <v>44</v>
      </c>
      <c r="D19" s="13">
        <f>SUM('[1]Total Applications'!$C$20:F21)</f>
        <v>192</v>
      </c>
      <c r="E19" s="14">
        <f>MAX('[1]Waiting Times 1st Cons'!$F$20:$F$21)</f>
        <v>11</v>
      </c>
      <c r="F19" s="14">
        <f>'[1]Number Waiting Priority Apps'!$F$20+'[1]Number Waiting Priority Apps'!$F$21</f>
        <v>0</v>
      </c>
      <c r="G19" s="14">
        <f>'[1]Numbers Waiting 1st Cons'!$F$20+'[1]Numbers Waiting 1st Cons'!$F$21</f>
        <v>34</v>
      </c>
      <c r="H19" s="15">
        <f>MAX('[1]Waiting Times 2nd Cons'!$F20:$F21)</f>
        <v>0</v>
      </c>
      <c r="I19" s="15">
        <f>SUM('[1]Numbers Waiting 2nd Cons'!$F20:$F21)</f>
        <v>0</v>
      </c>
      <c r="J19" s="16">
        <f>SUM('[1]Number of 1st Cons Apps Held'!$C$20:$F21)</f>
        <v>85</v>
      </c>
      <c r="K19" s="16">
        <f>'[1]Number of 2nd Cons Apps Held'!$F$20+'[1]Number of 2nd Cons Apps Held'!$F$21</f>
        <v>0</v>
      </c>
      <c r="L19" s="16">
        <f>SUM('[1]Number of Priority Apps Held'!$C$20:$F21)</f>
        <v>8</v>
      </c>
      <c r="M19" s="17">
        <f>SUM('[1]District Court Family'!$C$20:$F21)+SUM('[1]District Court Family Appeals'!$C$20:$F21)</f>
        <v>81</v>
      </c>
      <c r="N19" s="17">
        <f>SUM('[1]CC Jud Sep &amp; Div'!$C$20:$F21)</f>
        <v>0</v>
      </c>
      <c r="O19" s="125">
        <f>SUM([1]ADMCA!$C$20:F21)</f>
        <v>4</v>
      </c>
    </row>
    <row r="20" spans="1:15" s="5" customFormat="1" ht="15.5">
      <c r="A20" s="64" t="s">
        <v>23</v>
      </c>
      <c r="B20" s="84">
        <v>4</v>
      </c>
      <c r="C20" s="13">
        <f>'[1]Total Applications'!$F$22</f>
        <v>29</v>
      </c>
      <c r="D20" s="13">
        <f>SUM('[1]Total Applications'!$C$22:F22)</f>
        <v>153</v>
      </c>
      <c r="E20" s="14">
        <f>'[1]Waiting Times 1st Cons'!$F$22</f>
        <v>7</v>
      </c>
      <c r="F20" s="14">
        <f>'[1]Number Waiting Priority Apps'!$F$22</f>
        <v>0</v>
      </c>
      <c r="G20" s="14">
        <f>'[1]Numbers Waiting 1st Cons'!$F$22</f>
        <v>27</v>
      </c>
      <c r="H20" s="15">
        <f>'[1]Waiting Times 2nd Cons'!$F22</f>
        <v>0</v>
      </c>
      <c r="I20" s="15">
        <f>'[1]Numbers Waiting 2nd Cons'!$F22</f>
        <v>0</v>
      </c>
      <c r="J20" s="16">
        <f>SUM('[1]Number of 1st Cons Apps Held'!$C22:$F22)</f>
        <v>48</v>
      </c>
      <c r="K20" s="16">
        <f>'[1]Number of 2nd Cons Apps Held'!$F$22</f>
        <v>0</v>
      </c>
      <c r="L20" s="16">
        <f>SUM('[1]Number of Priority Apps Held'!$C22:$F22)</f>
        <v>13</v>
      </c>
      <c r="M20" s="17">
        <f>SUM('[1]District Court Family'!$C22:$F22)+SUM('[1]District Court Family Appeals'!$C22:$F22)</f>
        <v>48</v>
      </c>
      <c r="N20" s="17">
        <f>SUM('[1]CC Jud Sep &amp; Div'!$C22:$F22)</f>
        <v>1</v>
      </c>
      <c r="O20" s="125">
        <f>SUM([1]ADMCA!$C$22:F22)</f>
        <v>5</v>
      </c>
    </row>
    <row r="21" spans="1:15" s="5" customFormat="1" ht="15.5">
      <c r="A21" s="64" t="s">
        <v>24</v>
      </c>
      <c r="B21" s="84">
        <v>4.8</v>
      </c>
      <c r="C21" s="13">
        <f>'[1]Total Applications'!$F$23</f>
        <v>96</v>
      </c>
      <c r="D21" s="13">
        <f>SUM('[1]Total Applications'!$C$23:F23)</f>
        <v>347</v>
      </c>
      <c r="E21" s="14">
        <f>'[1]Waiting Times 1st Cons'!$F$23</f>
        <v>29</v>
      </c>
      <c r="F21" s="14">
        <f>'[1]Number Waiting Priority Apps'!$F$23</f>
        <v>3</v>
      </c>
      <c r="G21" s="14">
        <f>'[1]Numbers Waiting 1st Cons'!$F$23</f>
        <v>85</v>
      </c>
      <c r="H21" s="15">
        <f>'[1]Waiting Times 2nd Cons'!$F23</f>
        <v>0</v>
      </c>
      <c r="I21" s="15">
        <f>'[1]Numbers Waiting 2nd Cons'!$F23</f>
        <v>0</v>
      </c>
      <c r="J21" s="16">
        <f>SUM('[1]Number of 1st Cons Apps Held'!$C23:$F23)</f>
        <v>103</v>
      </c>
      <c r="K21" s="16">
        <f>'[1]Number of 2nd Cons Apps Held'!$F$23</f>
        <v>0</v>
      </c>
      <c r="L21" s="16">
        <f>SUM('[1]Number of Priority Apps Held'!$C23:$F23)</f>
        <v>33</v>
      </c>
      <c r="M21" s="17">
        <f>SUM('[1]District Court Family'!$C23:$F23)+SUM('[1]District Court Family Appeals'!$C23:$F23)</f>
        <v>174</v>
      </c>
      <c r="N21" s="17">
        <f>SUM('[1]CC Jud Sep &amp; Div'!$C23:$F23)</f>
        <v>3</v>
      </c>
      <c r="O21" s="125">
        <f>SUM([1]ADMCA!$C$23:F23)</f>
        <v>6</v>
      </c>
    </row>
    <row r="22" spans="1:15" s="5" customFormat="1" ht="15.5">
      <c r="A22" s="64" t="s">
        <v>25</v>
      </c>
      <c r="B22" s="84">
        <v>1.8</v>
      </c>
      <c r="C22" s="13">
        <f>'[1]Total Applications'!$F$24</f>
        <v>35</v>
      </c>
      <c r="D22" s="13">
        <f>SUM('[1]Total Applications'!$C$24:F24)</f>
        <v>128</v>
      </c>
      <c r="E22" s="14">
        <f>'[1]Waiting Times 1st Cons'!$F$24</f>
        <v>38</v>
      </c>
      <c r="F22" s="14">
        <f>'[1]Number Waiting Priority Apps'!$F$24</f>
        <v>6</v>
      </c>
      <c r="G22" s="14">
        <f>'[1]Numbers Waiting 1st Cons'!$F$24</f>
        <v>63</v>
      </c>
      <c r="H22" s="15">
        <f>'[1]Waiting Times 2nd Cons'!$F24</f>
        <v>0</v>
      </c>
      <c r="I22" s="15">
        <f>'[1]Numbers Waiting 2nd Cons'!$F24</f>
        <v>0</v>
      </c>
      <c r="J22" s="16">
        <f>SUM('[1]Number of 1st Cons Apps Held'!$C24:$F24)</f>
        <v>19</v>
      </c>
      <c r="K22" s="16">
        <f>'[1]Number of 2nd Cons Apps Held'!$F$24</f>
        <v>0</v>
      </c>
      <c r="L22" s="16">
        <f>SUM('[1]Number of Priority Apps Held'!$C24:$F24)</f>
        <v>6</v>
      </c>
      <c r="M22" s="17">
        <f>SUM('[1]District Court Family'!$C24:$F24)+SUM('[1]District Court Family Appeals'!$C24:$F24)</f>
        <v>69</v>
      </c>
      <c r="N22" s="17">
        <f>SUM('[1]CC Jud Sep &amp; Div'!$C24:$F24)</f>
        <v>0</v>
      </c>
      <c r="O22" s="125">
        <f>SUM([1]ADMCA!$C$24:F24)</f>
        <v>2</v>
      </c>
    </row>
    <row r="23" spans="1:15" s="5" customFormat="1" ht="31">
      <c r="A23" s="64" t="s">
        <v>46</v>
      </c>
      <c r="B23" s="84">
        <v>1</v>
      </c>
      <c r="C23" s="71">
        <f>'[1]Total Applications'!$F$25</f>
        <v>3</v>
      </c>
      <c r="D23" s="71">
        <f>SUM('[1]Total Applications'!$C$25:F25)</f>
        <v>8</v>
      </c>
      <c r="E23" s="72">
        <f>'[1]Waiting Times 1st Cons'!$F$25</f>
        <v>0</v>
      </c>
      <c r="F23" s="72">
        <f>'[1]Number Waiting Priority Apps'!$F$25</f>
        <v>0</v>
      </c>
      <c r="G23" s="72">
        <f>'[1]Numbers Waiting 1st Cons'!$F$25</f>
        <v>1</v>
      </c>
      <c r="H23" s="78"/>
      <c r="I23" s="78"/>
      <c r="J23" s="75">
        <f>SUM('[1]Number of 1st Cons Apps Held'!$C25:$F25)</f>
        <v>12</v>
      </c>
      <c r="K23" s="75">
        <f>'[1]Number of 2nd Cons Apps Held'!$F$25</f>
        <v>0</v>
      </c>
      <c r="L23" s="75">
        <f>SUM('[1]Number of Priority Apps Held'!$C25:$F25)</f>
        <v>0</v>
      </c>
      <c r="M23" s="77">
        <f>SUM('[1]District Court Family'!$C25:$F25)+SUM('[1]District Court Family Appeals'!$C25:$F25)</f>
        <v>0</v>
      </c>
      <c r="N23" s="77">
        <f>SUM('[1]CC Jud Sep &amp; Div'!$C25:$F25)</f>
        <v>0</v>
      </c>
      <c r="O23" s="99">
        <f>SUM([1]ADMCA!$C$25:F25)</f>
        <v>0</v>
      </c>
    </row>
    <row r="24" spans="1:15" s="5" customFormat="1" ht="15.5">
      <c r="A24" s="64" t="s">
        <v>26</v>
      </c>
      <c r="B24" s="84">
        <v>2.5</v>
      </c>
      <c r="C24" s="13">
        <f>'[1]Total Applications'!$F$26+'[1]Total Applications'!$F$27</f>
        <v>23</v>
      </c>
      <c r="D24" s="13">
        <f>SUM('[1]Total Applications'!$C$26:F27)</f>
        <v>78</v>
      </c>
      <c r="E24" s="14">
        <f>MAX('[1]Waiting Times 1st Cons'!$F$26:$F$27)</f>
        <v>16</v>
      </c>
      <c r="F24" s="14">
        <f>'[1]Number Waiting Priority Apps'!$F$26+'[1]Number Waiting Priority Apps'!$F$27</f>
        <v>2</v>
      </c>
      <c r="G24" s="14">
        <f>'[1]Numbers Waiting 1st Cons'!$F$26+'[1]Numbers Waiting 1st Cons'!$F$27</f>
        <v>22</v>
      </c>
      <c r="H24" s="15">
        <f>MAX('[1]Waiting Times 2nd Cons'!$F25:F26)</f>
        <v>0</v>
      </c>
      <c r="I24" s="15">
        <f>SUM('[1]Numbers Waiting 2nd Cons'!$F25:F26)</f>
        <v>0</v>
      </c>
      <c r="J24" s="16">
        <f>SUM('[1]Number of 1st Cons Apps Held'!$C$26:$F27)</f>
        <v>34</v>
      </c>
      <c r="K24" s="16">
        <f>'[1]Number of 2nd Cons Apps Held'!$F$26+'[1]Number of 2nd Cons Apps Held'!$F$27</f>
        <v>0</v>
      </c>
      <c r="L24" s="16">
        <f>SUM('[1]Number of Priority Apps Held'!$C$26:$F27)</f>
        <v>10</v>
      </c>
      <c r="M24" s="17">
        <f>SUM('[1]District Court Family Appeals'!$C$26:$F27)+SUM('[1]District Court Family'!$C$26:$F27)</f>
        <v>26</v>
      </c>
      <c r="N24" s="17">
        <f>SUM('[1]CC Jud Sep &amp; Div'!$C$26:$F27)</f>
        <v>0</v>
      </c>
      <c r="O24" s="125">
        <f>SUM([1]ADMCA!$C$26:F27)</f>
        <v>0</v>
      </c>
    </row>
    <row r="25" spans="1:15" s="5" customFormat="1" ht="15.5">
      <c r="A25" s="64" t="s">
        <v>27</v>
      </c>
      <c r="B25" s="84">
        <v>5</v>
      </c>
      <c r="C25" s="13">
        <f>'[1]Total Applications'!$F$29</f>
        <v>53</v>
      </c>
      <c r="D25" s="13">
        <f>SUM('[1]Total Applications'!$C$29:F29)</f>
        <v>215</v>
      </c>
      <c r="E25" s="14">
        <f>'[1]Waiting Times 1st Cons'!$F$29</f>
        <v>16</v>
      </c>
      <c r="F25" s="14">
        <f>'[1]Number Waiting Priority Apps'!$F$29</f>
        <v>1</v>
      </c>
      <c r="G25" s="14">
        <f>'[1]Numbers Waiting 1st Cons'!$F$29</f>
        <v>45</v>
      </c>
      <c r="H25" s="15">
        <f>'[1]Waiting Times 2nd Cons'!$F28</f>
        <v>0</v>
      </c>
      <c r="I25" s="15">
        <f>'[1]Numbers Waiting 2nd Cons'!$F28</f>
        <v>0</v>
      </c>
      <c r="J25" s="16">
        <f>SUM('[1]Number of 1st Cons Apps Held'!$C29:$F29)</f>
        <v>48</v>
      </c>
      <c r="K25" s="16">
        <f>'[1]Number of 2nd Cons Apps Held'!$F$29</f>
        <v>0</v>
      </c>
      <c r="L25" s="16">
        <f>SUM('[1]Number of Priority Apps Held'!$C29:$F29)</f>
        <v>4</v>
      </c>
      <c r="M25" s="17">
        <f>SUM('[1]District Court Family'!$C29:$F29)+SUM('[1]District Court Family Appeals'!$C29:$F29)</f>
        <v>138</v>
      </c>
      <c r="N25" s="17">
        <f>SUM('[1]CC Jud Sep &amp; Div'!$C29:$F29)</f>
        <v>0</v>
      </c>
      <c r="O25" s="125">
        <f>SUM([1]ADMCA!$C$29:F29)</f>
        <v>1</v>
      </c>
    </row>
    <row r="26" spans="1:15" s="5" customFormat="1" ht="15.5">
      <c r="A26" s="64" t="s">
        <v>28</v>
      </c>
      <c r="B26" s="84">
        <v>4</v>
      </c>
      <c r="C26" s="13">
        <f>'[1]Total Applications'!$F$30</f>
        <v>52</v>
      </c>
      <c r="D26" s="13">
        <f>SUM('[1]Total Applications'!$C$30:F30)</f>
        <v>164</v>
      </c>
      <c r="E26" s="14">
        <f>'[1]Waiting Times 1st Cons'!$F$30</f>
        <v>16</v>
      </c>
      <c r="F26" s="14">
        <f>'[1]Number Waiting Priority Apps'!$F$30</f>
        <v>7</v>
      </c>
      <c r="G26" s="14">
        <f>'[1]Numbers Waiting 1st Cons'!$F$30</f>
        <v>43</v>
      </c>
      <c r="H26" s="15">
        <f>'[1]Waiting Times 2nd Cons'!$F29</f>
        <v>0</v>
      </c>
      <c r="I26" s="15">
        <f>'[1]Numbers Waiting 2nd Cons'!$F29</f>
        <v>0</v>
      </c>
      <c r="J26" s="16">
        <f>SUM('[1]Number of 1st Cons Apps Held'!$C30:$F30)</f>
        <v>38</v>
      </c>
      <c r="K26" s="16">
        <f>'[1]Number of 2nd Cons Apps Held'!$F$30</f>
        <v>0</v>
      </c>
      <c r="L26" s="16">
        <f>SUM('[1]Number of Priority Apps Held'!$C30:$F30)</f>
        <v>8</v>
      </c>
      <c r="M26" s="17">
        <f>SUM('[1]District Court Family'!$C30:$F30)+SUM('[1]District Court Family Appeals'!$C30:$F30)</f>
        <v>73</v>
      </c>
      <c r="N26" s="17">
        <f>SUM('[1]CC Jud Sep &amp; Div'!$C30:$F30)</f>
        <v>0</v>
      </c>
      <c r="O26" s="96">
        <f>SUM([1]ADMCA!$C$30:F30)</f>
        <v>9</v>
      </c>
    </row>
    <row r="27" spans="1:15" s="5" customFormat="1" ht="15.5">
      <c r="A27" s="64" t="s">
        <v>29</v>
      </c>
      <c r="B27" s="84">
        <v>3</v>
      </c>
      <c r="C27" s="13">
        <f>'[1]Total Applications'!$F$31</f>
        <v>22</v>
      </c>
      <c r="D27" s="13">
        <f>SUM('[1]Total Applications'!$C$31:F31)</f>
        <v>97</v>
      </c>
      <c r="E27" s="14">
        <f>'[1]Waiting Times 1st Cons'!$F$31</f>
        <v>11</v>
      </c>
      <c r="F27" s="14">
        <f>'[1]Number Waiting Priority Apps'!$F$31</f>
        <v>5</v>
      </c>
      <c r="G27" s="14">
        <f>'[1]Numbers Waiting 1st Cons'!$F$31</f>
        <v>36</v>
      </c>
      <c r="H27" s="15">
        <f>'[1]Waiting Times 2nd Cons'!$F30</f>
        <v>0</v>
      </c>
      <c r="I27" s="15">
        <f>'[1]Numbers Waiting 2nd Cons'!$F30</f>
        <v>0</v>
      </c>
      <c r="J27" s="16">
        <f>SUM('[1]Number of 1st Cons Apps Held'!$C31:$F31)</f>
        <v>24</v>
      </c>
      <c r="K27" s="16">
        <f>'[1]Number of 2nd Cons Apps Held'!$F$31</f>
        <v>0</v>
      </c>
      <c r="L27" s="16">
        <f>SUM('[1]Number of Priority Apps Held'!$C31:$F31)</f>
        <v>6</v>
      </c>
      <c r="M27" s="17">
        <f>SUM('[1]District Court Family'!$C31:$F31)+SUM('[1]District Court Family Appeals'!$C31:$F31)</f>
        <v>41</v>
      </c>
      <c r="N27" s="17">
        <f>SUM('[1]CC Jud Sep &amp; Div'!$C31:$F31)</f>
        <v>0</v>
      </c>
      <c r="O27" s="125">
        <f>SUM([1]ADMCA!$C$31:F31)</f>
        <v>0</v>
      </c>
    </row>
    <row r="28" spans="1:15" s="5" customFormat="1" ht="15.5">
      <c r="A28" s="64" t="s">
        <v>30</v>
      </c>
      <c r="B28" s="84">
        <v>2</v>
      </c>
      <c r="C28" s="13">
        <f>'[1]Total Applications'!$F$32</f>
        <v>24</v>
      </c>
      <c r="D28" s="13">
        <f>SUM('[1]Total Applications'!$C$32:F32)</f>
        <v>103</v>
      </c>
      <c r="E28" s="14">
        <f>'[1]Waiting Times 1st Cons'!$F$32</f>
        <v>41</v>
      </c>
      <c r="F28" s="14">
        <f>'[1]Number Waiting Priority Apps'!$F$32</f>
        <v>4</v>
      </c>
      <c r="G28" s="14">
        <f>'[1]Numbers Waiting 1st Cons'!$F$32</f>
        <v>80</v>
      </c>
      <c r="H28" s="15">
        <f>'[1]Waiting Times 2nd Cons'!$F31</f>
        <v>0</v>
      </c>
      <c r="I28" s="15">
        <f>'[1]Numbers Waiting 2nd Cons'!$F31</f>
        <v>0</v>
      </c>
      <c r="J28" s="16">
        <f>SUM('[1]Number of 1st Cons Apps Held'!$C32:$F32)</f>
        <v>13</v>
      </c>
      <c r="K28" s="16">
        <f>'[1]Number of 2nd Cons Apps Held'!$F$32</f>
        <v>0</v>
      </c>
      <c r="L28" s="16">
        <f>SUM('[1]Number of Priority Apps Held'!$C32:$F32)</f>
        <v>5</v>
      </c>
      <c r="M28" s="17">
        <f>SUM('[1]District Court Family'!$C32:$F32)+SUM('[1]District Court Family Appeals'!$C32:$F32)</f>
        <v>46</v>
      </c>
      <c r="N28" s="17">
        <f>SUM('[1]CC Jud Sep &amp; Div'!$C32:$F32)</f>
        <v>2</v>
      </c>
      <c r="O28" s="126">
        <f>SUM([1]ADMCA!$C$32:F32)</f>
        <v>0</v>
      </c>
    </row>
    <row r="29" spans="1:15" s="5" customFormat="1" ht="15.5">
      <c r="A29" s="64" t="s">
        <v>31</v>
      </c>
      <c r="B29" s="84">
        <v>2.6</v>
      </c>
      <c r="C29" s="13">
        <f>'[1]Total Applications'!$F$33</f>
        <v>30</v>
      </c>
      <c r="D29" s="13">
        <f>SUM('[1]Total Applications'!$C$33:F33)</f>
        <v>104</v>
      </c>
      <c r="E29" s="14">
        <f>'[1]Waiting Times 1st Cons'!$F$33</f>
        <v>32</v>
      </c>
      <c r="F29" s="14">
        <f>'[1]Number Waiting Priority Apps'!$F$33</f>
        <v>7</v>
      </c>
      <c r="G29" s="14">
        <f>'[1]Numbers Waiting 1st Cons'!$F$33</f>
        <v>115</v>
      </c>
      <c r="H29" s="15">
        <f>'[1]Waiting Times 2nd Cons'!$F32</f>
        <v>0</v>
      </c>
      <c r="I29" s="15">
        <f>'[1]Numbers Waiting 2nd Cons'!$F32</f>
        <v>0</v>
      </c>
      <c r="J29" s="16">
        <f>SUM('[1]Number of 1st Cons Apps Held'!$C33:$F33)</f>
        <v>56</v>
      </c>
      <c r="K29" s="16">
        <f>'[1]Number of 2nd Cons Apps Held'!$F$33</f>
        <v>0</v>
      </c>
      <c r="L29" s="16">
        <f>SUM('[1]Number of Priority Apps Held'!$C33:$F33)</f>
        <v>23</v>
      </c>
      <c r="M29" s="17">
        <f>SUM('[1]District Court Family'!$C33:$F33)+SUM('[1]District Court Family Appeals'!$C33:$F33)</f>
        <v>16</v>
      </c>
      <c r="N29" s="17">
        <f>SUM('[1]CC Jud Sep &amp; Div'!$C33:$F33)</f>
        <v>0</v>
      </c>
      <c r="O29" s="126">
        <f>SUM([1]ADMCA!$C$33:F33)</f>
        <v>2</v>
      </c>
    </row>
    <row r="30" spans="1:15" s="5" customFormat="1" ht="15.5">
      <c r="A30" s="64" t="s">
        <v>32</v>
      </c>
      <c r="B30" s="84">
        <v>14.6</v>
      </c>
      <c r="C30" s="13">
        <f>'[1]Total Applications'!$F$34+'[1]Total Applications'!$F$35</f>
        <v>897</v>
      </c>
      <c r="D30" s="13">
        <f>SUM('[1]Total Applications'!$C$34:F35)</f>
        <v>3349</v>
      </c>
      <c r="E30" s="14">
        <f>'[1]Waiting Times 1st Cons'!$F$34</f>
        <v>13</v>
      </c>
      <c r="F30" s="14">
        <f>'[1]Number Waiting Priority Apps'!$F$34</f>
        <v>3</v>
      </c>
      <c r="G30" s="14">
        <f>'[1]Numbers Waiting 1st Cons'!$F$34</f>
        <v>46</v>
      </c>
      <c r="H30" s="15">
        <f>MAX('[1]Waiting Times 2nd Cons'!$F33)</f>
        <v>0</v>
      </c>
      <c r="I30" s="15">
        <f>SUM('[1]Numbers Waiting 2nd Cons'!$F33)</f>
        <v>0</v>
      </c>
      <c r="J30" s="16">
        <f>SUM('[1]Number of 1st Cons Apps Held'!$C34:F35)</f>
        <v>341</v>
      </c>
      <c r="K30" s="16">
        <f>'[1]Number of 2nd Cons Apps Held'!$F$34+'[1]Number of 2nd Cons Apps Held'!$F$35</f>
        <v>0</v>
      </c>
      <c r="L30" s="16">
        <f>SUM('[1]Number of Priority Apps Held'!$C34:$F35)</f>
        <v>300</v>
      </c>
      <c r="M30" s="17">
        <f>SUM('[1]District Court Family Appeals'!$C$34:$F34)+SUM('[1]District Court Family'!$C34:$F34)</f>
        <v>15</v>
      </c>
      <c r="N30" s="17">
        <f>SUM('[1]CC Jud Sep &amp; Div'!$C34:$F34)</f>
        <v>0</v>
      </c>
      <c r="O30" s="96">
        <f>SUM([1]ADMCA!$C$34:F34)</f>
        <v>1</v>
      </c>
    </row>
    <row r="31" spans="1:15" s="5" customFormat="1" ht="15.5">
      <c r="A31" s="64" t="s">
        <v>33</v>
      </c>
      <c r="B31" s="84">
        <v>2</v>
      </c>
      <c r="C31" s="13">
        <f>'[1]Total Applications'!$F$36</f>
        <v>17</v>
      </c>
      <c r="D31" s="13">
        <f>SUM('[1]Total Applications'!$C$36:F36)</f>
        <v>64</v>
      </c>
      <c r="E31" s="14">
        <f>'[1]Waiting Times 1st Cons'!$F$36</f>
        <v>28</v>
      </c>
      <c r="F31" s="14">
        <f>'[1]Number Waiting Priority Apps'!$F$36</f>
        <v>3</v>
      </c>
      <c r="G31" s="14">
        <f>'[1]Numbers Waiting 1st Cons'!$F$36</f>
        <v>73</v>
      </c>
      <c r="H31" s="15">
        <f>'[1]Waiting Times 2nd Cons'!$F35</f>
        <v>0</v>
      </c>
      <c r="I31" s="15">
        <f>'[1]Numbers Waiting 2nd Cons'!$F35</f>
        <v>0</v>
      </c>
      <c r="J31" s="16">
        <f>SUM('[1]Number of 1st Cons Apps Held'!$C36:$F36)</f>
        <v>26</v>
      </c>
      <c r="K31" s="16">
        <f>'[1]Number of 2nd Cons Apps Held'!$F$36</f>
        <v>0</v>
      </c>
      <c r="L31" s="16">
        <f>SUM('[1]Number of Priority Apps Held'!$C36:$F36)</f>
        <v>6</v>
      </c>
      <c r="M31" s="17">
        <f>SUM('[1]District Court Family'!$C36:$F36)+SUM('[1]District Court Family Appeals'!$C36:$F36)</f>
        <v>13</v>
      </c>
      <c r="N31" s="17">
        <f>SUM('[1]CC Jud Sep &amp; Div'!$C36:$F36)</f>
        <v>7</v>
      </c>
      <c r="O31" s="125">
        <f>SUM([1]ADMCA!$C$36:F36)</f>
        <v>0</v>
      </c>
    </row>
    <row r="32" spans="1:15" s="5" customFormat="1" ht="15.5">
      <c r="A32" s="64" t="s">
        <v>34</v>
      </c>
      <c r="B32" s="84">
        <v>5</v>
      </c>
      <c r="C32" s="13">
        <f>'[1]Total Applications'!$F$37</f>
        <v>69</v>
      </c>
      <c r="D32" s="13">
        <f>SUM('[1]Total Applications'!$C$37:F37)</f>
        <v>201</v>
      </c>
      <c r="E32" s="14">
        <f>'[1]Waiting Times 1st Cons'!$F$37</f>
        <v>4</v>
      </c>
      <c r="F32" s="14">
        <f>'[1]Number Waiting Priority Apps'!$F$37</f>
        <v>2</v>
      </c>
      <c r="G32" s="14">
        <f>'[1]Numbers Waiting 1st Cons'!$F$37</f>
        <v>23</v>
      </c>
      <c r="H32" s="15">
        <f>'[1]Waiting Times 2nd Cons'!$F36</f>
        <v>0</v>
      </c>
      <c r="I32" s="15">
        <f>'[1]Numbers Waiting 2nd Cons'!$F36</f>
        <v>0</v>
      </c>
      <c r="J32" s="16">
        <f>SUM('[1]Number of 1st Cons Apps Held'!$C37:$F37)</f>
        <v>80</v>
      </c>
      <c r="K32" s="16">
        <f>'[1]Number of 2nd Cons Apps Held'!$F$37</f>
        <v>0</v>
      </c>
      <c r="L32" s="16">
        <f>SUM('[1]Number of Priority Apps Held'!$C37:$F37)</f>
        <v>15</v>
      </c>
      <c r="M32" s="17">
        <f>SUM('[1]District Court Family'!$C37:$F37)+SUM('[1]District Court Family Appeals'!$C37:$F37)</f>
        <v>79</v>
      </c>
      <c r="N32" s="17">
        <f>SUM('[1]CC Jud Sep &amp; Div'!$C37:$F37)</f>
        <v>0</v>
      </c>
      <c r="O32" s="126">
        <f>SUM([1]ADMCA!$C$37:F37)</f>
        <v>0</v>
      </c>
    </row>
    <row r="33" spans="1:15" s="5" customFormat="1" ht="15.5">
      <c r="A33" s="64" t="s">
        <v>35</v>
      </c>
      <c r="B33" s="85">
        <v>2</v>
      </c>
      <c r="C33" s="13">
        <f>'[1]Total Applications'!$F$38</f>
        <v>26</v>
      </c>
      <c r="D33" s="13">
        <f>SUM('[1]Total Applications'!$C$38:F38)</f>
        <v>50</v>
      </c>
      <c r="E33" s="14">
        <f>'[1]Waiting Times 1st Cons'!$F$38</f>
        <v>1</v>
      </c>
      <c r="F33" s="14">
        <f>'[1]Number Waiting Priority Apps'!$F$38</f>
        <v>0</v>
      </c>
      <c r="G33" s="14">
        <f>'[1]Numbers Waiting 1st Cons'!$F$38</f>
        <v>9</v>
      </c>
      <c r="H33" s="15">
        <f>'[1]Waiting Times 2nd Cons'!$F37</f>
        <v>0</v>
      </c>
      <c r="I33" s="15">
        <f>'[1]Numbers Waiting 2nd Cons'!$F37</f>
        <v>0</v>
      </c>
      <c r="J33" s="16">
        <f>SUM('[1]Number of 1st Cons Apps Held'!$C38:$F38)</f>
        <v>16</v>
      </c>
      <c r="K33" s="16">
        <f>'[1]Number of 2nd Cons Apps Held'!$F$38</f>
        <v>0</v>
      </c>
      <c r="L33" s="16">
        <f>SUM('[1]Number of Priority Apps Held'!$C38:$F38)</f>
        <v>1</v>
      </c>
      <c r="M33" s="17">
        <f>SUM('[1]District Court Family'!$C38:$F38)+SUM('[1]District Court Family Appeals'!$C38:$F38)</f>
        <v>20</v>
      </c>
      <c r="N33" s="17">
        <f>SUM('[1]CC Jud Sep &amp; Div'!$C38:$F38)</f>
        <v>0</v>
      </c>
      <c r="O33" s="126">
        <f>SUM([1]ADMCA!$C$38:F38)</f>
        <v>0</v>
      </c>
    </row>
    <row r="34" spans="1:15" s="5" customFormat="1" ht="15.5">
      <c r="A34" s="64" t="s">
        <v>36</v>
      </c>
      <c r="B34" s="54">
        <v>2.6</v>
      </c>
      <c r="C34" s="13">
        <f>'[1]Total Applications'!$F$39</f>
        <v>36</v>
      </c>
      <c r="D34" s="13">
        <f>SUM('[1]Total Applications'!$C$39:F39)</f>
        <v>126</v>
      </c>
      <c r="E34" s="14">
        <f>'[1]Waiting Times 1st Cons'!$F$39</f>
        <v>10</v>
      </c>
      <c r="F34" s="14">
        <f>'[1]Number Waiting Priority Apps'!$F$39</f>
        <v>11</v>
      </c>
      <c r="G34" s="14">
        <f>'[1]Numbers Waiting 1st Cons'!$F$39</f>
        <v>33</v>
      </c>
      <c r="H34" s="15">
        <f>'[1]Waiting Times 2nd Cons'!$F38</f>
        <v>0</v>
      </c>
      <c r="I34" s="15">
        <f>'[1]Numbers Waiting 2nd Cons'!$F38</f>
        <v>0</v>
      </c>
      <c r="J34" s="16">
        <f>SUM('[1]Number of 1st Cons Apps Held'!$C39:$F39)</f>
        <v>40</v>
      </c>
      <c r="K34" s="16">
        <f>'[1]Number of 2nd Cons Apps Held'!$F$39</f>
        <v>0</v>
      </c>
      <c r="L34" s="16">
        <f>SUM('[1]Number of Priority Apps Held'!$C39:$F39)</f>
        <v>8</v>
      </c>
      <c r="M34" s="17">
        <f>SUM('[1]District Court Family'!$C39:$F39)+SUM('[1]District Court Family Appeals'!$C39:$F39)</f>
        <v>54</v>
      </c>
      <c r="N34" s="17">
        <f>SUM('[1]CC Jud Sep &amp; Div'!$C39:$F39)</f>
        <v>0</v>
      </c>
      <c r="O34" s="96">
        <f>SUM([1]ADMCA!$C$39:F39)</f>
        <v>3</v>
      </c>
    </row>
    <row r="35" spans="1:15" s="5" customFormat="1" ht="15.5">
      <c r="A35" s="64" t="s">
        <v>37</v>
      </c>
      <c r="B35" s="54">
        <v>3.6</v>
      </c>
      <c r="C35" s="13">
        <f>'[1]Total Applications'!$F$40</f>
        <v>54</v>
      </c>
      <c r="D35" s="13">
        <f>SUM('[1]Total Applications'!$C$40:F40)</f>
        <v>163</v>
      </c>
      <c r="E35" s="14">
        <f>'[1]Waiting Times 1st Cons'!$F$40</f>
        <v>5</v>
      </c>
      <c r="F35" s="14">
        <f>'[1]Number Waiting Priority Apps'!$F$40</f>
        <v>0</v>
      </c>
      <c r="G35" s="14">
        <f>'[1]Numbers Waiting 1st Cons'!$F$40</f>
        <v>19</v>
      </c>
      <c r="H35" s="15">
        <f>'[1]Waiting Times 2nd Cons'!$F39</f>
        <v>0</v>
      </c>
      <c r="I35" s="15">
        <f>'[1]Numbers Waiting 2nd Cons'!$F39</f>
        <v>0</v>
      </c>
      <c r="J35" s="16">
        <f>SUM('[1]Number of 1st Cons Apps Held'!$C40:$F40)</f>
        <v>65</v>
      </c>
      <c r="K35" s="16">
        <f>'[1]Number of 2nd Cons Apps Held'!$F$40</f>
        <v>0</v>
      </c>
      <c r="L35" s="16">
        <f>SUM('[1]Number of Priority Apps Held'!$C40:$F40)</f>
        <v>14</v>
      </c>
      <c r="M35" s="17">
        <f>SUM('[1]District Court Family'!$C40:$F40)+SUM('[1]District Court Family Appeals'!$C40:$F40)</f>
        <v>78</v>
      </c>
      <c r="N35" s="17">
        <f>SUM('[1]CC Jud Sep &amp; Div'!$C40:$F40)</f>
        <v>0</v>
      </c>
      <c r="O35" s="94">
        <f>SUM([1]ADMCA!$C$40:F40)</f>
        <v>4</v>
      </c>
    </row>
    <row r="36" spans="1:15" s="5" customFormat="1" ht="16" thickBot="1">
      <c r="A36" s="66" t="s">
        <v>38</v>
      </c>
      <c r="B36" s="55">
        <v>4.5999999999999996</v>
      </c>
      <c r="C36" s="87">
        <f>'[1]Total Applications'!$F$41</f>
        <v>52</v>
      </c>
      <c r="D36" s="87">
        <f>SUM('[1]Total Applications'!$C$41:F41)</f>
        <v>161</v>
      </c>
      <c r="E36" s="89">
        <f>'[1]Waiting Times 1st Cons'!$F$41</f>
        <v>13</v>
      </c>
      <c r="F36" s="89">
        <f>'[1]Number Waiting Priority Apps'!$F$41</f>
        <v>3</v>
      </c>
      <c r="G36" s="89">
        <f>'[1]Numbers Waiting 1st Cons'!$F$41</f>
        <v>30</v>
      </c>
      <c r="H36" s="40">
        <f>'[1]Waiting Times 2nd Cons'!$F40</f>
        <v>0</v>
      </c>
      <c r="I36" s="40">
        <f>'[1]Numbers Waiting 2nd Cons'!$F40</f>
        <v>0</v>
      </c>
      <c r="J36" s="80">
        <f>SUM('[1]Number of 1st Cons Apps Held'!$C41:$F41)</f>
        <v>83</v>
      </c>
      <c r="K36" s="16">
        <f>'[1]Number of 2nd Cons Apps Held'!$F$41</f>
        <v>0</v>
      </c>
      <c r="L36" s="80">
        <f>SUM('[1]Number of Priority Apps Held'!$C41:$F41)</f>
        <v>43</v>
      </c>
      <c r="M36" s="79">
        <f>SUM('[1]District Court Family'!$C41:$F41)+SUM('[1]District Court Family Appeals'!$C41:$F41)</f>
        <v>53</v>
      </c>
      <c r="N36" s="79">
        <f>SUM('[1]CC Jud Sep &amp; Div'!$C41:$F41)</f>
        <v>0</v>
      </c>
      <c r="O36" s="135">
        <f>SUM([1]ADMCA!$C$41:F41)</f>
        <v>6</v>
      </c>
    </row>
    <row r="37" spans="1:15">
      <c r="C37" s="88"/>
      <c r="D37" s="88"/>
      <c r="E37" s="88"/>
      <c r="F37" s="88"/>
      <c r="G37" s="88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7" right="0.7" top="0.75" bottom="0.75" header="0.3" footer="0.3"/>
  <pageSetup paperSize="8" scale="8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7"/>
  <sheetViews>
    <sheetView topLeftCell="A10" zoomScale="80" zoomScaleNormal="80" zoomScaleSheetLayoutView="100" workbookViewId="0">
      <pane xSplit="1" topLeftCell="B1" activePane="topRight" state="frozen"/>
      <selection pane="topRight" activeCell="B8" sqref="B8"/>
    </sheetView>
  </sheetViews>
  <sheetFormatPr defaultRowHeight="13.5"/>
  <cols>
    <col min="1" max="1" width="24" customWidth="1"/>
    <col min="2" max="2" width="15.61328125" bestFit="1" customWidth="1"/>
    <col min="3" max="4" width="14.61328125" customWidth="1"/>
    <col min="5" max="5" width="12.61328125" bestFit="1" customWidth="1"/>
    <col min="6" max="6" width="8.3828125" bestFit="1" customWidth="1"/>
    <col min="7" max="7" width="14.61328125" customWidth="1"/>
    <col min="8" max="9" width="14.15234375" hidden="1" customWidth="1"/>
    <col min="10" max="10" width="13.15234375" customWidth="1"/>
    <col min="11" max="11" width="0.3828125" style="19" hidden="1" customWidth="1"/>
    <col min="12" max="12" width="10.61328125" customWidth="1"/>
    <col min="13" max="13" width="21.15234375" bestFit="1" customWidth="1"/>
    <col min="14" max="14" width="21.4609375" bestFit="1" customWidth="1"/>
    <col min="15" max="15" width="21.4609375" customWidth="1"/>
  </cols>
  <sheetData>
    <row r="1" spans="1:15" ht="25.5" thickTop="1">
      <c r="A1" s="145" t="s">
        <v>0</v>
      </c>
      <c r="B1" s="146"/>
      <c r="C1" s="146"/>
      <c r="D1" s="146"/>
      <c r="E1" s="1"/>
      <c r="F1" s="1"/>
      <c r="G1" s="1"/>
      <c r="H1" s="1"/>
      <c r="I1" s="1"/>
      <c r="J1" s="1"/>
      <c r="K1" s="1"/>
      <c r="L1" s="1"/>
      <c r="M1" s="1"/>
      <c r="N1" s="1"/>
      <c r="O1" s="105"/>
    </row>
    <row r="2" spans="1:15" ht="25">
      <c r="A2" s="147" t="s">
        <v>50</v>
      </c>
      <c r="B2" s="148"/>
      <c r="C2" s="148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59"/>
    </row>
    <row r="3" spans="1:15" ht="25">
      <c r="A3" s="21"/>
      <c r="B3" s="22"/>
      <c r="C3" s="2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59"/>
    </row>
    <row r="4" spans="1:15" s="5" customFormat="1" ht="18.75" customHeight="1">
      <c r="A4" s="4"/>
      <c r="B4" s="31" t="s">
        <v>45</v>
      </c>
      <c r="C4" s="149" t="s">
        <v>41</v>
      </c>
      <c r="D4" s="149"/>
      <c r="E4" s="150" t="s">
        <v>1</v>
      </c>
      <c r="F4" s="150"/>
      <c r="G4" s="150"/>
      <c r="H4" s="151" t="s">
        <v>2</v>
      </c>
      <c r="I4" s="151"/>
      <c r="J4" s="142" t="s">
        <v>3</v>
      </c>
      <c r="K4" s="142"/>
      <c r="L4" s="142"/>
      <c r="M4" s="143" t="s">
        <v>40</v>
      </c>
      <c r="N4" s="143"/>
      <c r="O4" s="144"/>
    </row>
    <row r="5" spans="1:15" s="29" customFormat="1" ht="60" customHeight="1">
      <c r="A5" s="30" t="s">
        <v>4</v>
      </c>
      <c r="B5" s="41"/>
      <c r="C5" s="25" t="s">
        <v>42</v>
      </c>
      <c r="D5" s="86" t="s">
        <v>5</v>
      </c>
      <c r="E5" s="26" t="s">
        <v>6</v>
      </c>
      <c r="F5" s="26" t="s">
        <v>7</v>
      </c>
      <c r="G5" s="26" t="s">
        <v>8</v>
      </c>
      <c r="H5" s="27" t="s">
        <v>6</v>
      </c>
      <c r="I5" s="27" t="s">
        <v>8</v>
      </c>
      <c r="J5" s="23" t="s">
        <v>43</v>
      </c>
      <c r="K5" s="23" t="s">
        <v>44</v>
      </c>
      <c r="L5" s="23" t="s">
        <v>7</v>
      </c>
      <c r="M5" s="28" t="s">
        <v>39</v>
      </c>
      <c r="N5" s="28" t="s">
        <v>9</v>
      </c>
      <c r="O5" s="63" t="s">
        <v>60</v>
      </c>
    </row>
    <row r="6" spans="1:15" s="5" customFormat="1" ht="15.5">
      <c r="A6" s="12" t="s">
        <v>10</v>
      </c>
      <c r="B6" s="84">
        <v>3.6</v>
      </c>
      <c r="C6" s="13">
        <f>'[1]Total Applications'!$G$4+'[1]Total Applications'!$G$5</f>
        <v>39</v>
      </c>
      <c r="D6" s="13">
        <f>SUM('[1]Total Applications'!$C$4:G5)</f>
        <v>163</v>
      </c>
      <c r="E6" s="14">
        <f>MAX('[1]Waiting Times 1st Cons'!$G$4+'[1]Waiting Times 1st Cons'!$G$5)</f>
        <v>3</v>
      </c>
      <c r="F6" s="14">
        <f>'[1]Number Waiting Priority Apps'!$G$4+'[1]Number Waiting Priority Apps'!$G$5</f>
        <v>1</v>
      </c>
      <c r="G6" s="14">
        <f>'[1]Numbers Waiting 1st Cons'!$G$4+'[1]Numbers Waiting 1st Cons'!$G$5</f>
        <v>14</v>
      </c>
      <c r="H6" s="15">
        <f>MAX('[1]Waiting Times 2nd Cons'!$F4:$F5)</f>
        <v>0</v>
      </c>
      <c r="I6" s="15">
        <f>SUM('[1]Numbers Waiting 1st Cons'!$F4:$F5)</f>
        <v>13</v>
      </c>
      <c r="J6" s="16">
        <f>SUM('[1]Number of 1st Cons Apps Held'!$C$4:$G5)</f>
        <v>59</v>
      </c>
      <c r="K6" s="16">
        <f>'[1]Number of 2nd Cons Apps Held'!$G$4+'[1]Number of 2nd Cons Apps Held'!$G$5</f>
        <v>0</v>
      </c>
      <c r="L6" s="16">
        <f>SUM('[1]Number of Priority Apps Held'!$C$4:$G5)</f>
        <v>9</v>
      </c>
      <c r="M6" s="17">
        <f>SUM('[1]District Court Family'!$C4:$G5)+SUM('[1]District Court Family Appeals'!$C4:$G5)</f>
        <v>71</v>
      </c>
      <c r="N6" s="17">
        <f>SUM('[1]CC Jud Sep &amp; Div'!$C$4:$G5)</f>
        <v>0</v>
      </c>
      <c r="O6" s="126">
        <f>SUM([1]ADMCA!$C$4:G5)</f>
        <v>0</v>
      </c>
    </row>
    <row r="7" spans="1:15" s="5" customFormat="1" ht="15.5">
      <c r="A7" s="12" t="s">
        <v>11</v>
      </c>
      <c r="B7" s="84">
        <v>3</v>
      </c>
      <c r="C7" s="13">
        <f>'[1]Total Applications'!$G$6</f>
        <v>12</v>
      </c>
      <c r="D7" s="13">
        <f>SUM('[1]Total Applications'!$C$6:G6)</f>
        <v>33</v>
      </c>
      <c r="E7" s="14">
        <f>'[1]Waiting Times 1st Cons'!$G$6</f>
        <v>35</v>
      </c>
      <c r="F7" s="14">
        <f>'[1]Number Waiting Priority Apps'!$G$6</f>
        <v>0</v>
      </c>
      <c r="G7" s="14">
        <f>'[1]Numbers Waiting 1st Cons'!$G$6</f>
        <v>23</v>
      </c>
      <c r="H7" s="15">
        <f>'[1]Waiting Times 2nd Cons'!$F6</f>
        <v>0</v>
      </c>
      <c r="I7" s="15">
        <f>'[1]Numbers Waiting 2nd Cons'!$F6</f>
        <v>0</v>
      </c>
      <c r="J7" s="16">
        <f>SUM('[1]Number of 1st Cons Apps Held'!$C6:$G6)</f>
        <v>39</v>
      </c>
      <c r="K7" s="16">
        <f>'[1]Number of 2nd Cons Apps Held'!$G$6</f>
        <v>0</v>
      </c>
      <c r="L7" s="16">
        <f>SUM('[1]Number of Priority Apps Held'!$C6:$G6)</f>
        <v>2</v>
      </c>
      <c r="M7" s="17">
        <f>SUM('[1]District Court Family'!$C6:$G6)+SUM('[1]District Court Family Appeals'!$C6:$G6)</f>
        <v>12</v>
      </c>
      <c r="N7" s="17">
        <f>SUM('[1]CC Jud Sep &amp; Div'!$C6:$G6)</f>
        <v>3</v>
      </c>
      <c r="O7" s="94">
        <f>SUM([1]ADMCA!$C6:G$6)</f>
        <v>0</v>
      </c>
    </row>
    <row r="8" spans="1:15" s="5" customFormat="1" ht="15.5">
      <c r="A8" s="12" t="s">
        <v>12</v>
      </c>
      <c r="B8" s="83">
        <v>3.25</v>
      </c>
      <c r="C8" s="13">
        <f>'[1]Total Applications'!$G$7</f>
        <v>32</v>
      </c>
      <c r="D8" s="13">
        <f>SUM('[1]Total Applications'!$C$7:G7)</f>
        <v>135</v>
      </c>
      <c r="E8" s="14">
        <f>'[1]Waiting Times 1st Cons'!$G$7</f>
        <v>28</v>
      </c>
      <c r="F8" s="14">
        <f>'[1]Number Waiting Priority Apps'!$G$7</f>
        <v>1</v>
      </c>
      <c r="G8" s="14">
        <f>'[1]Numbers Waiting 1st Cons'!$G$7</f>
        <v>70</v>
      </c>
      <c r="H8" s="15">
        <f>'[1]Waiting Times 2nd Cons'!$F7</f>
        <v>0</v>
      </c>
      <c r="I8" s="15">
        <f>'[1]Numbers Waiting 2nd Cons'!$F7</f>
        <v>0</v>
      </c>
      <c r="J8" s="16">
        <f>SUM('[1]Number of 1st Cons Apps Held'!$C7:$G7)</f>
        <v>80</v>
      </c>
      <c r="K8" s="16">
        <f>'[1]Number of 2nd Cons Apps Held'!$G$7</f>
        <v>0</v>
      </c>
      <c r="L8" s="16">
        <f>SUM('[1]Number of Priority Apps Held'!$C7:$G7)</f>
        <v>23</v>
      </c>
      <c r="M8" s="17">
        <f>SUM('[1]District Court Family'!$C7:$G7)+SUM('[1]District Court Family Appeals'!$C7:$G7)</f>
        <v>33</v>
      </c>
      <c r="N8" s="17">
        <f>SUM('[1]CC Jud Sep &amp; Div'!$C7:$G7)</f>
        <v>0</v>
      </c>
      <c r="O8" s="94">
        <f>SUM([1]ADMCA!$C$7:G7)</f>
        <v>11</v>
      </c>
    </row>
    <row r="9" spans="1:15" s="5" customFormat="1" ht="15.5">
      <c r="A9" s="12" t="s">
        <v>13</v>
      </c>
      <c r="B9" s="84">
        <v>1.8</v>
      </c>
      <c r="C9" s="13">
        <f>'[1]Total Applications'!$G$8</f>
        <v>32</v>
      </c>
      <c r="D9" s="13">
        <f>SUM('[1]Total Applications'!$C$8:G8)</f>
        <v>114</v>
      </c>
      <c r="E9" s="14">
        <f>'[1]Waiting Times 1st Cons'!$G$8</f>
        <v>7</v>
      </c>
      <c r="F9" s="14">
        <f>'[1]Number Waiting Priority Apps'!$G$8</f>
        <v>8</v>
      </c>
      <c r="G9" s="14">
        <f>'[1]Numbers Waiting 1st Cons'!$G$8</f>
        <v>43</v>
      </c>
      <c r="H9" s="15">
        <f>'[1]Waiting Times 2nd Cons'!$F8</f>
        <v>0</v>
      </c>
      <c r="I9" s="15">
        <f>'[1]Numbers Waiting 2nd Cons'!$F8</f>
        <v>0</v>
      </c>
      <c r="J9" s="16">
        <f>SUM('[1]Number of 1st Cons Apps Held'!$C8:$G8)</f>
        <v>65</v>
      </c>
      <c r="K9" s="16">
        <f>'[1]Number of 2nd Cons Apps Held'!$G$8</f>
        <v>0</v>
      </c>
      <c r="L9" s="16">
        <f>SUM('[1]Number of Priority Apps Held'!$C8:$G8)</f>
        <v>13</v>
      </c>
      <c r="M9" s="17">
        <f>SUM('[1]District Court Family'!$C8:$G8)+SUM('[1]District Court Family Appeals'!$C8:$G8)</f>
        <v>14</v>
      </c>
      <c r="N9" s="17">
        <f>SUM('[1]CC Jud Sep &amp; Div'!$C8:$G8)</f>
        <v>0</v>
      </c>
      <c r="O9" s="94">
        <f>SUM([1]ADMCA!$C$8:G8)</f>
        <v>0</v>
      </c>
    </row>
    <row r="10" spans="1:15" s="5" customFormat="1" ht="15.5">
      <c r="A10" s="12" t="s">
        <v>14</v>
      </c>
      <c r="B10" s="84">
        <v>2</v>
      </c>
      <c r="C10" s="13">
        <f>'[1]Total Applications'!$G$10</f>
        <v>17</v>
      </c>
      <c r="D10" s="13">
        <f>SUM('[1]Total Applications'!$C$10:G10)</f>
        <v>87</v>
      </c>
      <c r="E10" s="14">
        <f>'[1]Waiting Times 1st Cons'!$G$10</f>
        <v>21</v>
      </c>
      <c r="F10" s="14">
        <f>'[1]Number Waiting Priority Apps'!$G$10</f>
        <v>2</v>
      </c>
      <c r="G10" s="14">
        <f>'[1]Numbers Waiting 1st Cons'!$G$10</f>
        <v>49</v>
      </c>
      <c r="H10" s="15">
        <f>'[1]Waiting Times 2nd Cons'!$F10</f>
        <v>0</v>
      </c>
      <c r="I10" s="15">
        <f>'[1]Numbers Waiting 2nd Cons'!$F10</f>
        <v>0</v>
      </c>
      <c r="J10" s="16">
        <f>SUM('[1]Number of 1st Cons Apps Held'!$C$10:$G10)</f>
        <v>59</v>
      </c>
      <c r="K10" s="16">
        <f>'[1]Number of 2nd Cons Apps Held'!$G$10</f>
        <v>0</v>
      </c>
      <c r="L10" s="16">
        <f>SUM('[1]Number of Priority Apps Held'!$C$10:$G10)</f>
        <v>3</v>
      </c>
      <c r="M10" s="17">
        <f>SUM('[1]District Court Family'!$C10:$G10)+SUM('[1]District Court Family Appeals'!$C10:$G10)</f>
        <v>17</v>
      </c>
      <c r="N10" s="17">
        <f>SUM('[1]CC Jud Sep &amp; Div'!$C10:$G10)</f>
        <v>0</v>
      </c>
      <c r="O10" s="94">
        <f>SUM([1]ADMCA!$C$10:G10)</f>
        <v>0</v>
      </c>
    </row>
    <row r="11" spans="1:15" s="5" customFormat="1" ht="15.5">
      <c r="A11" s="12" t="s">
        <v>15</v>
      </c>
      <c r="B11" s="84">
        <v>9</v>
      </c>
      <c r="C11" s="13">
        <f>'[1]Total Applications'!$G$11</f>
        <v>188</v>
      </c>
      <c r="D11" s="13">
        <f>SUM('[1]Total Applications'!$C$11:G11)</f>
        <v>713</v>
      </c>
      <c r="E11" s="14">
        <f>'[1]Waiting Times 1st Cons'!$G$11</f>
        <v>9</v>
      </c>
      <c r="F11" s="14">
        <f>'[1]Number Waiting Priority Apps'!$G$11</f>
        <v>2</v>
      </c>
      <c r="G11" s="14">
        <f>'[1]Numbers Waiting 1st Cons'!$G$11</f>
        <v>37</v>
      </c>
      <c r="H11" s="15">
        <f>'[1]Waiting Times 2nd Cons'!$F11</f>
        <v>0</v>
      </c>
      <c r="I11" s="15">
        <f>'[1]Numbers Waiting 2nd Cons'!$F11</f>
        <v>0</v>
      </c>
      <c r="J11" s="16">
        <f>SUM('[1]Number of 1st Cons Apps Held'!$C11:$G11)</f>
        <v>309</v>
      </c>
      <c r="K11" s="16">
        <f>'[1]Number of 2nd Cons Apps Held'!$G$11</f>
        <v>0</v>
      </c>
      <c r="L11" s="16">
        <f>SUM('[1]Number of Priority Apps Held'!$C11:$G11)</f>
        <v>214</v>
      </c>
      <c r="M11" s="17">
        <f>SUM('[1]District Court Family'!$C11:$G11)+SUM('[1]District Court Family Appeals'!$C11:$G11)</f>
        <v>126</v>
      </c>
      <c r="N11" s="17">
        <f>SUM('[1]CC Jud Sep &amp; Div'!$C11:$G11)</f>
        <v>1</v>
      </c>
      <c r="O11" s="94">
        <f>SUM([1]ADMCA!$C$11:G11)</f>
        <v>0</v>
      </c>
    </row>
    <row r="12" spans="1:15" s="5" customFormat="1" ht="15.5">
      <c r="A12" s="12" t="s">
        <v>16</v>
      </c>
      <c r="B12" s="84">
        <v>8.5</v>
      </c>
      <c r="C12" s="13">
        <f>'[1]Total Applications'!$G$12</f>
        <v>49</v>
      </c>
      <c r="D12" s="13">
        <f>SUM('[1]Total Applications'!$C$12:G12)</f>
        <v>229</v>
      </c>
      <c r="E12" s="14">
        <f>'[1]Waiting Times 1st Cons'!$G$12</f>
        <v>4</v>
      </c>
      <c r="F12" s="14">
        <f>'[1]Number Waiting Priority Apps'!$G$12</f>
        <v>1</v>
      </c>
      <c r="G12" s="14">
        <f>'[1]Numbers Waiting 1st Cons'!$G$12</f>
        <v>15</v>
      </c>
      <c r="H12" s="15">
        <f>'[1]Waiting Times 2nd Cons'!$F12</f>
        <v>0</v>
      </c>
      <c r="I12" s="15">
        <f>'[1]Numbers Waiting 2nd Cons'!$F12</f>
        <v>0</v>
      </c>
      <c r="J12" s="16">
        <f>SUM('[1]Number of 1st Cons Apps Held'!$C12:$G12)</f>
        <v>109</v>
      </c>
      <c r="K12" s="16">
        <f>'[1]Number of 2nd Cons Apps Held'!$G$12</f>
        <v>0</v>
      </c>
      <c r="L12" s="16">
        <f>SUM('[1]Number of Priority Apps Held'!$C12:$G12)</f>
        <v>42</v>
      </c>
      <c r="M12" s="17">
        <f>SUM('[1]District Court Family'!$C12:$G12)+SUM('[1]District Court Family Appeals'!$C12:$G12)</f>
        <v>85</v>
      </c>
      <c r="N12" s="17">
        <f>SUM('[1]CC Jud Sep &amp; Div'!$C12:$G12)</f>
        <v>1</v>
      </c>
      <c r="O12" s="94">
        <f>SUM([1]ADMCA!$C$12:G12)</f>
        <v>5</v>
      </c>
    </row>
    <row r="13" spans="1:15" s="5" customFormat="1" ht="15.5">
      <c r="A13" s="12" t="s">
        <v>17</v>
      </c>
      <c r="B13" s="84">
        <v>1</v>
      </c>
      <c r="C13" s="13">
        <f>'[1]Total Applications'!$G$14</f>
        <v>24</v>
      </c>
      <c r="D13" s="13">
        <f>SUM('[1]Total Applications'!$C$14:G14)</f>
        <v>111</v>
      </c>
      <c r="E13" s="14">
        <f>'[1]Waiting Times 1st Cons'!$G$14</f>
        <v>43</v>
      </c>
      <c r="F13" s="14">
        <f>'[1]Number Waiting Priority Apps'!$G$14</f>
        <v>0</v>
      </c>
      <c r="G13" s="14">
        <f>'[1]Numbers Waiting 1st Cons'!$G$14</f>
        <v>29</v>
      </c>
      <c r="H13" s="15">
        <f>'[1]Waiting Times 2nd Cons'!$F14</f>
        <v>0</v>
      </c>
      <c r="I13" s="15">
        <f>'[1]Numbers Waiting 2nd Cons'!$F14</f>
        <v>0</v>
      </c>
      <c r="J13" s="16">
        <f>SUM('[1]Number of 1st Cons Apps Held'!$C14:$G14)</f>
        <v>20</v>
      </c>
      <c r="K13" s="16">
        <f>'[1]Number of 2nd Cons Apps Held'!$G$14</f>
        <v>0</v>
      </c>
      <c r="L13" s="16">
        <f>SUM('[1]Number of Priority Apps Held'!$C14:$G14)</f>
        <v>7</v>
      </c>
      <c r="M13" s="17">
        <f>SUM('[1]District Court Family'!$C14:$G14)+SUM('[1]District Court Family Appeals'!$C14:$G14)</f>
        <v>70</v>
      </c>
      <c r="N13" s="17">
        <f>SUM('[1]CC Jud Sep &amp; Div'!$C14:$G14)</f>
        <v>8</v>
      </c>
      <c r="O13" s="94">
        <f>SUM([1]ADMCA!$C$14:G14)</f>
        <v>12</v>
      </c>
    </row>
    <row r="14" spans="1:15" s="5" customFormat="1" ht="15.5">
      <c r="A14" s="12" t="s">
        <v>18</v>
      </c>
      <c r="B14" s="84">
        <v>4</v>
      </c>
      <c r="C14" s="13">
        <f>'[1]Total Applications'!$G$15</f>
        <v>36</v>
      </c>
      <c r="D14" s="13">
        <f>SUM('[1]Total Applications'!$C$15:G15)</f>
        <v>162</v>
      </c>
      <c r="E14" s="14">
        <f>'[1]Waiting Times 1st Cons'!$G$15</f>
        <v>7</v>
      </c>
      <c r="F14" s="14">
        <f>'[1]Number Waiting Priority Apps'!$G$15</f>
        <v>2</v>
      </c>
      <c r="G14" s="14">
        <f>'[1]Numbers Waiting 1st Cons'!$G$15</f>
        <v>19</v>
      </c>
      <c r="H14" s="15">
        <f>'[1]Waiting Times 2nd Cons'!$F15</f>
        <v>0</v>
      </c>
      <c r="I14" s="15">
        <f>'[1]Numbers Waiting 2nd Cons'!$F15</f>
        <v>0</v>
      </c>
      <c r="J14" s="16">
        <f>SUM('[1]Number of 1st Cons Apps Held'!$C15:$G15)</f>
        <v>75</v>
      </c>
      <c r="K14" s="16">
        <f>'[1]Number of 2nd Cons Apps Held'!$G$15</f>
        <v>0</v>
      </c>
      <c r="L14" s="16">
        <f>SUM('[1]Number of Priority Apps Held'!$C15:$G15)</f>
        <v>11</v>
      </c>
      <c r="M14" s="17">
        <f>SUM('[1]District Court Family'!$C15:$G15)+SUM('[1]District Court Family Appeals'!$C15:$G15)</f>
        <v>65</v>
      </c>
      <c r="N14" s="17">
        <v>9</v>
      </c>
      <c r="O14" s="94">
        <f>SUM([1]ADMCA!$C$15:G15)</f>
        <v>0</v>
      </c>
    </row>
    <row r="15" spans="1:15" s="5" customFormat="1" ht="15.5">
      <c r="A15" s="12" t="s">
        <v>59</v>
      </c>
      <c r="B15" s="84">
        <v>4</v>
      </c>
      <c r="C15" s="13">
        <f>'[1]Total Applications'!$G$16</f>
        <v>81</v>
      </c>
      <c r="D15" s="13">
        <f>SUM('[1]Total Applications'!$C$16:G16)</f>
        <v>338</v>
      </c>
      <c r="E15" s="14">
        <f>'[1]Waiting Times 1st Cons'!$G$16</f>
        <v>40</v>
      </c>
      <c r="F15" s="14">
        <f>'[1]Number Waiting Priority Apps'!$G$16</f>
        <v>4</v>
      </c>
      <c r="G15" s="14">
        <f>'[1]Numbers Waiting 1st Cons'!$G$16</f>
        <v>50</v>
      </c>
      <c r="H15" s="15">
        <f>'[1]Waiting Times 2nd Cons'!$F16</f>
        <v>0</v>
      </c>
      <c r="I15" s="15">
        <f>'[1]Numbers Waiting 2nd Cons'!$F16</f>
        <v>0</v>
      </c>
      <c r="J15" s="16">
        <f>SUM('[1]Number of 1st Cons Apps Held'!$C16:$G16)</f>
        <v>114</v>
      </c>
      <c r="K15" s="16">
        <f>'[1]Number of 2nd Cons Apps Held'!$G$16</f>
        <v>0</v>
      </c>
      <c r="L15" s="16">
        <f>SUM('[1]Number of Priority Apps Held'!$C16:$G16)</f>
        <v>80</v>
      </c>
      <c r="M15" s="17">
        <f>SUM('[1]District Court Family'!$C16:$G16)+SUM('[1]District Court Family Appeals'!$C16:$G16)</f>
        <v>53</v>
      </c>
      <c r="N15" s="17">
        <f>SUM('[1]CC Jud Sep &amp; Div'!$C16:$G16)</f>
        <v>0</v>
      </c>
      <c r="O15" s="94">
        <f>SUM([1]ADMCA!$C$16:G16)</f>
        <v>99</v>
      </c>
    </row>
    <row r="16" spans="1:15" s="5" customFormat="1" ht="15.5">
      <c r="A16" s="12" t="s">
        <v>19</v>
      </c>
      <c r="B16" s="84">
        <v>5</v>
      </c>
      <c r="C16" s="13">
        <f>'[1]Total Applications'!$G$17</f>
        <v>53</v>
      </c>
      <c r="D16" s="13">
        <f>SUM('[1]Total Applications'!$C$17:G17)</f>
        <v>255</v>
      </c>
      <c r="E16" s="14">
        <f>'[1]Waiting Times 1st Cons'!$G$17</f>
        <v>10</v>
      </c>
      <c r="F16" s="14">
        <f>'[1]Number Waiting Priority Apps'!$G$17</f>
        <v>2</v>
      </c>
      <c r="G16" s="14">
        <f>'[1]Numbers Waiting 1st Cons'!$G$17</f>
        <v>36</v>
      </c>
      <c r="H16" s="15">
        <f>'[1]Waiting Times 2nd Cons'!$F17</f>
        <v>0</v>
      </c>
      <c r="I16" s="15">
        <f>'[1]Numbers Waiting 2nd Cons'!$F17</f>
        <v>0</v>
      </c>
      <c r="J16" s="16">
        <f>SUM('[1]Number of 1st Cons Apps Held'!$C17:$G17)</f>
        <v>111</v>
      </c>
      <c r="K16" s="16">
        <f>'[1]Number of 2nd Cons Apps Held'!$G$17</f>
        <v>0</v>
      </c>
      <c r="L16" s="16">
        <f>SUM('[1]Number of Priority Apps Held'!$C17:$G17)</f>
        <v>19</v>
      </c>
      <c r="M16" s="17">
        <f>SUM('[1]District Court Family'!$C17:$G17)+SUM('[1]District Court Family Appeals'!$C17:$G17)</f>
        <v>117</v>
      </c>
      <c r="N16" s="17">
        <f>SUM('[1]CC Jud Sep &amp; Div'!$C17:$G17)</f>
        <v>0</v>
      </c>
      <c r="O16" s="94">
        <f>SUM([1]ADMCA!$C$17:G17)</f>
        <v>0</v>
      </c>
    </row>
    <row r="17" spans="1:15" s="5" customFormat="1" ht="15.75" customHeight="1">
      <c r="A17" s="12" t="s">
        <v>20</v>
      </c>
      <c r="B17" s="84">
        <v>5.7</v>
      </c>
      <c r="C17" s="13">
        <f>'[1]Total Applications'!$G$18</f>
        <v>193</v>
      </c>
      <c r="D17" s="13">
        <f>SUM('[1]Total Applications'!$C$18:G18)</f>
        <v>569</v>
      </c>
      <c r="E17" s="14">
        <f>'[1]Waiting Times 1st Cons'!$G$18</f>
        <v>8</v>
      </c>
      <c r="F17" s="14">
        <f>'[1]Number Waiting Priority Apps'!$G$18</f>
        <v>2</v>
      </c>
      <c r="G17" s="14">
        <f>'[1]Numbers Waiting 1st Cons'!$G$18</f>
        <v>5</v>
      </c>
      <c r="H17" s="15">
        <f>'[1]Waiting Times 2nd Cons'!$F18</f>
        <v>0</v>
      </c>
      <c r="I17" s="15">
        <f>'[1]Numbers Waiting 2nd Cons'!$F18</f>
        <v>0</v>
      </c>
      <c r="J17" s="16">
        <f>SUM('[1]Number of 1st Cons Apps Held'!$C18:$G18)</f>
        <v>674</v>
      </c>
      <c r="K17" s="16">
        <f>'[1]Number of 2nd Cons Apps Held'!$G$18</f>
        <v>0</v>
      </c>
      <c r="L17" s="16">
        <f>SUM('[1]Number of Priority Apps Held'!$C18:$G18)</f>
        <v>640</v>
      </c>
      <c r="M17" s="17">
        <f>SUM('[1]District Court Family'!$C18:$G18)+SUM('[1]District Court Family Appeals'!$C18:$G18)</f>
        <v>25</v>
      </c>
      <c r="N17" s="17">
        <f>SUM('[1]CC Jud Sep &amp; Div'!$C18:$G18)</f>
        <v>0</v>
      </c>
      <c r="O17" s="125">
        <f>SUM([1]ADMCA!$C$18:G18)</f>
        <v>0</v>
      </c>
    </row>
    <row r="18" spans="1:15" s="5" customFormat="1" ht="15.5">
      <c r="A18" s="12" t="s">
        <v>21</v>
      </c>
      <c r="B18" s="84">
        <v>6</v>
      </c>
      <c r="C18" s="13">
        <f>'[1]Total Applications'!$G$19</f>
        <v>33</v>
      </c>
      <c r="D18" s="13">
        <f>SUM('[1]Total Applications'!$C$19:G19)</f>
        <v>161</v>
      </c>
      <c r="E18" s="14">
        <f>'[1]Waiting Times 1st Cons'!$G$19</f>
        <v>19</v>
      </c>
      <c r="F18" s="14">
        <f>'[1]Number Waiting Priority Apps'!$G$19</f>
        <v>4</v>
      </c>
      <c r="G18" s="14">
        <f>'[1]Numbers Waiting 1st Cons'!$G$19</f>
        <v>88</v>
      </c>
      <c r="H18" s="15">
        <f>'[1]Waiting Times 2nd Cons'!$F19</f>
        <v>0</v>
      </c>
      <c r="I18" s="15">
        <f>'[1]Numbers Waiting 2nd Cons'!$F19</f>
        <v>0</v>
      </c>
      <c r="J18" s="16">
        <f>SUM('[1]Number of 1st Cons Apps Held'!$C19:$G19)</f>
        <v>63</v>
      </c>
      <c r="K18" s="16">
        <f>'[1]Number of 2nd Cons Apps Held'!$G$19</f>
        <v>0</v>
      </c>
      <c r="L18" s="16">
        <f>SUM('[1]Number of Priority Apps Held'!$C19:$G19)</f>
        <v>12</v>
      </c>
      <c r="M18" s="17">
        <f>SUM('[1]District Court Family'!$C19:$G19)+SUM('[1]District Court Family Appeals'!$C19:$G19)</f>
        <v>28</v>
      </c>
      <c r="N18" s="17">
        <f>SUM('[1]CC Jud Sep &amp; Div'!$C19:$G19)</f>
        <v>1</v>
      </c>
      <c r="O18" s="96">
        <f>SUM([1]ADMCA!$C$19:G19)</f>
        <v>3</v>
      </c>
    </row>
    <row r="19" spans="1:15" s="5" customFormat="1" ht="15.5">
      <c r="A19" s="12" t="s">
        <v>22</v>
      </c>
      <c r="B19" s="84">
        <v>6.4</v>
      </c>
      <c r="C19" s="13">
        <f>'[1]Total Applications'!$G$20+'[1]Total Applications'!$G$21</f>
        <v>54</v>
      </c>
      <c r="D19" s="13">
        <f>SUM('[1]Total Applications'!$C$20:G21)</f>
        <v>246</v>
      </c>
      <c r="E19" s="14">
        <f>MAX('[1]Waiting Times 1st Cons'!$G$20:$G$21)</f>
        <v>10</v>
      </c>
      <c r="F19" s="14">
        <f>'[1]Number Waiting Priority Apps'!$G$20+'[1]Number Waiting Priority Apps'!$G$21</f>
        <v>1</v>
      </c>
      <c r="G19" s="14">
        <f>'[1]Numbers Waiting 1st Cons'!$G$20+'[1]Numbers Waiting 1st Cons'!$G$21</f>
        <v>24</v>
      </c>
      <c r="H19" s="15">
        <f>MAX('[1]Waiting Times 2nd Cons'!$F20:$F21)</f>
        <v>0</v>
      </c>
      <c r="I19" s="15">
        <f>SUM('[1]Numbers Waiting 2nd Cons'!$F20:$F21)</f>
        <v>0</v>
      </c>
      <c r="J19" s="16">
        <f>SUM('[1]Number of 1st Cons Apps Held'!$C$20:$G21)</f>
        <v>106</v>
      </c>
      <c r="K19" s="16">
        <f>'[1]Number of 2nd Cons Apps Held'!$G$20+'[1]Number of 2nd Cons Apps Held'!$G$21</f>
        <v>0</v>
      </c>
      <c r="L19" s="16">
        <f>SUM('[1]Number of Priority Apps Held'!$C$20:$G21)</f>
        <v>10</v>
      </c>
      <c r="M19" s="17">
        <f>SUM('[1]District Court Family'!$C$20:$G21)+SUM('[1]District Court Family Appeals'!$C$20:$G21)</f>
        <v>103</v>
      </c>
      <c r="N19" s="17">
        <f>SUM('[1]CC Jud Sep &amp; Div'!$C$20:$G21)</f>
        <v>0</v>
      </c>
      <c r="O19" s="125">
        <f>SUM([1]ADMCA!$C$20:G21)</f>
        <v>9</v>
      </c>
    </row>
    <row r="20" spans="1:15" s="5" customFormat="1" ht="15.5">
      <c r="A20" s="12" t="s">
        <v>23</v>
      </c>
      <c r="B20" s="84">
        <v>4</v>
      </c>
      <c r="C20" s="13">
        <f>'[1]Total Applications'!$G$22</f>
        <v>48</v>
      </c>
      <c r="D20" s="13">
        <f>SUM('[1]Total Applications'!$C$22:G22)</f>
        <v>201</v>
      </c>
      <c r="E20" s="14">
        <f>'[1]Waiting Times 1st Cons'!$G$22</f>
        <v>8</v>
      </c>
      <c r="F20" s="14">
        <f>'[1]Number Waiting Priority Apps'!$G$22</f>
        <v>2</v>
      </c>
      <c r="G20" s="14">
        <f>'[1]Numbers Waiting 1st Cons'!$G$22</f>
        <v>37</v>
      </c>
      <c r="H20" s="15">
        <f>'[1]Waiting Times 2nd Cons'!$F22</f>
        <v>0</v>
      </c>
      <c r="I20" s="15">
        <f>'[1]Numbers Waiting 2nd Cons'!$F22</f>
        <v>0</v>
      </c>
      <c r="J20" s="16">
        <f>SUM('[1]Number of 1st Cons Apps Held'!$C22:$G22)</f>
        <v>58</v>
      </c>
      <c r="K20" s="16">
        <f>'[1]Number of 2nd Cons Apps Held'!$G$22</f>
        <v>0</v>
      </c>
      <c r="L20" s="16">
        <f>SUM('[1]Number of Priority Apps Held'!$C22:$G22)</f>
        <v>13</v>
      </c>
      <c r="M20" s="17">
        <f>SUM('[1]District Court Family'!$C22:$G22)+SUM('[1]District Court Family Appeals'!$C22:$G22)</f>
        <v>65</v>
      </c>
      <c r="N20" s="17">
        <f>SUM('[1]CC Jud Sep &amp; Div'!$C22:$G22)</f>
        <v>1</v>
      </c>
      <c r="O20" s="125">
        <f>SUM([1]ADMCA!$C$22:G22)</f>
        <v>6</v>
      </c>
    </row>
    <row r="21" spans="1:15" s="5" customFormat="1" ht="15.5">
      <c r="A21" s="12" t="s">
        <v>24</v>
      </c>
      <c r="B21" s="84">
        <v>4.3</v>
      </c>
      <c r="C21" s="13">
        <f>'[1]Total Applications'!$G$23</f>
        <v>78</v>
      </c>
      <c r="D21" s="13">
        <f>SUM('[1]Total Applications'!$C$23:G23)</f>
        <v>425</v>
      </c>
      <c r="E21" s="14">
        <f>'[1]Waiting Times 1st Cons'!$G$23</f>
        <v>21</v>
      </c>
      <c r="F21" s="14">
        <f>'[1]Number Waiting Priority Apps'!$G$23</f>
        <v>5</v>
      </c>
      <c r="G21" s="14">
        <f>'[1]Numbers Waiting 1st Cons'!$G$23</f>
        <v>84</v>
      </c>
      <c r="H21" s="15">
        <f>'[1]Waiting Times 2nd Cons'!$F23</f>
        <v>0</v>
      </c>
      <c r="I21" s="15">
        <f>'[1]Numbers Waiting 2nd Cons'!$F23</f>
        <v>0</v>
      </c>
      <c r="J21" s="16">
        <f>SUM('[1]Number of 1st Cons Apps Held'!$C23:$G23)</f>
        <v>132</v>
      </c>
      <c r="K21" s="16">
        <f>'[1]Number of 2nd Cons Apps Held'!$G$23</f>
        <v>0</v>
      </c>
      <c r="L21" s="16">
        <f>SUM('[1]Number of Priority Apps Held'!$C23:$G23)</f>
        <v>40</v>
      </c>
      <c r="M21" s="17">
        <f>SUM('[1]District Court Family'!$C23:$G23)+SUM('[1]District Court Family Appeals'!$C23:$G23)</f>
        <v>215</v>
      </c>
      <c r="N21" s="17">
        <f>SUM('[1]CC Jud Sep &amp; Div'!$C23:$G23)</f>
        <v>5</v>
      </c>
      <c r="O21" s="125">
        <f>SUM([1]ADMCA!$C$23:G23)</f>
        <v>9</v>
      </c>
    </row>
    <row r="22" spans="1:15" s="5" customFormat="1" ht="15.5">
      <c r="A22" s="12" t="s">
        <v>25</v>
      </c>
      <c r="B22" s="84">
        <v>3</v>
      </c>
      <c r="C22" s="13">
        <f>'[1]Total Applications'!$G$24</f>
        <v>43</v>
      </c>
      <c r="D22" s="13">
        <f>SUM('[1]Total Applications'!$C$24:G24)</f>
        <v>171</v>
      </c>
      <c r="E22" s="14">
        <f>'[1]Waiting Times 1st Cons'!$G$24</f>
        <v>38</v>
      </c>
      <c r="F22" s="14">
        <f>'[1]Number Waiting Priority Apps'!$G$24</f>
        <v>6</v>
      </c>
      <c r="G22" s="14">
        <f>'[1]Numbers Waiting 1st Cons'!$G$24</f>
        <v>57</v>
      </c>
      <c r="H22" s="15">
        <f>'[1]Waiting Times 2nd Cons'!$F24</f>
        <v>0</v>
      </c>
      <c r="I22" s="15">
        <f>'[1]Numbers Waiting 2nd Cons'!$F24</f>
        <v>0</v>
      </c>
      <c r="J22" s="16">
        <f>SUM('[1]Number of 1st Cons Apps Held'!$C24:$G24)</f>
        <v>33</v>
      </c>
      <c r="K22" s="16">
        <f>'[1]Number of 2nd Cons Apps Held'!$G$24</f>
        <v>0</v>
      </c>
      <c r="L22" s="16">
        <f>SUM('[1]Number of Priority Apps Held'!$C24:$G24)</f>
        <v>8</v>
      </c>
      <c r="M22" s="17">
        <f>SUM('[1]District Court Family'!$C24:$G24)+SUM('[1]District Court Family Appeals'!$C24:$G24)</f>
        <v>90</v>
      </c>
      <c r="N22" s="17">
        <f>SUM('[1]CC Jud Sep &amp; Div'!$C24:$G24)</f>
        <v>0</v>
      </c>
      <c r="O22" s="125">
        <f>SUM([1]ADMCA!$C$24:G24)</f>
        <v>2</v>
      </c>
    </row>
    <row r="23" spans="1:15" s="5" customFormat="1" ht="31">
      <c r="A23" s="12" t="s">
        <v>46</v>
      </c>
      <c r="B23" s="84">
        <v>1</v>
      </c>
      <c r="C23" s="71">
        <f>'[1]Total Applications'!$G$25</f>
        <v>4</v>
      </c>
      <c r="D23" s="71">
        <f>SUM('[1]Total Applications'!$C$25:G25)</f>
        <v>12</v>
      </c>
      <c r="E23" s="72">
        <f>'[1]Waiting Times 1st Cons'!$G$25</f>
        <v>2</v>
      </c>
      <c r="F23" s="72">
        <f>'[1]Number Waiting Priority Apps'!$G$25</f>
        <v>0</v>
      </c>
      <c r="G23" s="72">
        <f>'[1]Numbers Waiting 1st Cons'!$G$25</f>
        <v>3</v>
      </c>
      <c r="H23" s="78"/>
      <c r="I23" s="78"/>
      <c r="J23" s="75">
        <f>SUM('[1]Number of 1st Cons Apps Held'!$C25:$G25)</f>
        <v>14</v>
      </c>
      <c r="K23" s="75">
        <f>'[1]Number of 2nd Cons Apps Held'!$G$25</f>
        <v>0</v>
      </c>
      <c r="L23" s="75">
        <f>SUM('[1]Number of Priority Apps Held'!$C25:$G25)</f>
        <v>0</v>
      </c>
      <c r="M23" s="77">
        <f>SUM('[1]District Court Family'!$C25:$G25)+SUM('[1]District Court Family Appeals'!$C25:$G25)</f>
        <v>0</v>
      </c>
      <c r="N23" s="77">
        <f>SUM('[1]CC Jud Sep &amp; Div'!$C25:$G25)</f>
        <v>0</v>
      </c>
      <c r="O23" s="99">
        <f>SUM([1]ADMCA!$C$25:G25)</f>
        <v>0</v>
      </c>
    </row>
    <row r="24" spans="1:15" s="5" customFormat="1" ht="15.5">
      <c r="A24" s="12" t="s">
        <v>26</v>
      </c>
      <c r="B24" s="84">
        <v>2.5</v>
      </c>
      <c r="C24" s="13">
        <f>'[1]Total Applications'!$G$26+'[1]Total Applications'!$G$27</f>
        <v>16</v>
      </c>
      <c r="D24" s="13">
        <f>SUM('[1]Total Applications'!$C$26:G27)</f>
        <v>94</v>
      </c>
      <c r="E24" s="14">
        <f>MAX('[1]Waiting Times 1st Cons'!$G$26:$G$27)</f>
        <v>10</v>
      </c>
      <c r="F24" s="14">
        <f>'[1]Number Waiting Priority Apps'!$G$26+'[1]Number Waiting Priority Apps'!$G$27</f>
        <v>0</v>
      </c>
      <c r="G24" s="14">
        <f>'[1]Numbers Waiting 1st Cons'!$G$26+'[1]Numbers Waiting 1st Cons'!$G$27</f>
        <v>16</v>
      </c>
      <c r="H24" s="15">
        <f>MAX('[1]Waiting Times 2nd Cons'!$F25:F26)</f>
        <v>0</v>
      </c>
      <c r="I24" s="15">
        <f>SUM('[1]Numbers Waiting 2nd Cons'!$F25:F26)</f>
        <v>0</v>
      </c>
      <c r="J24" s="16">
        <f>SUM('[1]Number of 1st Cons Apps Held'!$C$26:$G27)</f>
        <v>43</v>
      </c>
      <c r="K24" s="16">
        <f>'[1]Number of 2nd Cons Apps Held'!$G$26+'[1]Number of 2nd Cons Apps Held'!$G$27</f>
        <v>0</v>
      </c>
      <c r="L24" s="16">
        <f>SUM('[1]Number of Priority Apps Held'!$C$26:$G27)</f>
        <v>13</v>
      </c>
      <c r="M24" s="17">
        <f>SUM('[1]District Court Family Appeals'!$C$26:$G27)+SUM('[1]District Court Family'!$C$26:$G27)</f>
        <v>34</v>
      </c>
      <c r="N24" s="17">
        <f>SUM('[1]CC Jud Sep &amp; Div'!$C$26:$G27)</f>
        <v>0</v>
      </c>
      <c r="O24" s="125">
        <f>SUM([1]ADMCA!$C$26:G27)</f>
        <v>1</v>
      </c>
    </row>
    <row r="25" spans="1:15" s="5" customFormat="1" ht="15.5">
      <c r="A25" s="12" t="s">
        <v>27</v>
      </c>
      <c r="B25" s="84">
        <v>4</v>
      </c>
      <c r="C25" s="13">
        <f>'[1]Total Applications'!$G$29</f>
        <v>61</v>
      </c>
      <c r="D25" s="13">
        <f>SUM('[1]Total Applications'!$C$29:G29)</f>
        <v>276</v>
      </c>
      <c r="E25" s="14">
        <f>'[1]Waiting Times 1st Cons'!$G$29</f>
        <v>15</v>
      </c>
      <c r="F25" s="14">
        <f>'[1]Number Waiting Priority Apps'!$G$29</f>
        <v>3</v>
      </c>
      <c r="G25" s="14">
        <f>'[1]Numbers Waiting 1st Cons'!$G$29</f>
        <v>41</v>
      </c>
      <c r="H25" s="15">
        <f>'[1]Waiting Times 2nd Cons'!$F28</f>
        <v>0</v>
      </c>
      <c r="I25" s="15">
        <f>'[1]Numbers Waiting 2nd Cons'!$F28</f>
        <v>0</v>
      </c>
      <c r="J25" s="16">
        <f>SUM('[1]Number of 1st Cons Apps Held'!$C29:$G29)</f>
        <v>76</v>
      </c>
      <c r="K25" s="16">
        <f>'[1]Number of 2nd Cons Apps Held'!$G$29</f>
        <v>0</v>
      </c>
      <c r="L25" s="16">
        <f>SUM('[1]Number of Priority Apps Held'!$C29:$G29)</f>
        <v>7</v>
      </c>
      <c r="M25" s="17">
        <f>SUM('[1]District Court Family'!$C29:$G29)+SUM('[1]District Court Family Appeals'!$C29:$G29)</f>
        <v>162</v>
      </c>
      <c r="N25" s="17">
        <f>SUM('[1]CC Jud Sep &amp; Div'!$C29:$G29)</f>
        <v>0</v>
      </c>
      <c r="O25" s="125">
        <f>SUM([1]ADMCA!$C$29:G29)</f>
        <v>1</v>
      </c>
    </row>
    <row r="26" spans="1:15" s="5" customFormat="1" ht="15.5">
      <c r="A26" s="12" t="s">
        <v>28</v>
      </c>
      <c r="B26" s="84">
        <v>4</v>
      </c>
      <c r="C26" s="13">
        <f>'[1]Total Applications'!$G$30</f>
        <v>36</v>
      </c>
      <c r="D26" s="13">
        <f>SUM('[1]Total Applications'!$C$30:G30)</f>
        <v>200</v>
      </c>
      <c r="E26" s="14">
        <f>'[1]Waiting Times 1st Cons'!$G$30</f>
        <v>13</v>
      </c>
      <c r="F26" s="14">
        <f>'[1]Number Waiting Priority Apps'!$G$30</f>
        <v>6</v>
      </c>
      <c r="G26" s="14">
        <f>'[1]Numbers Waiting 1st Cons'!$G$30</f>
        <v>36</v>
      </c>
      <c r="H26" s="15">
        <f>'[1]Waiting Times 2nd Cons'!$F29</f>
        <v>0</v>
      </c>
      <c r="I26" s="15">
        <f>'[1]Numbers Waiting 2nd Cons'!$F29</f>
        <v>0</v>
      </c>
      <c r="J26" s="16">
        <f>SUM('[1]Number of 1st Cons Apps Held'!$C30:$G30)</f>
        <v>54</v>
      </c>
      <c r="K26" s="16">
        <f>'[1]Number of 2nd Cons Apps Held'!$G$30</f>
        <v>0</v>
      </c>
      <c r="L26" s="16">
        <f>SUM('[1]Number of Priority Apps Held'!$C30:$G30)</f>
        <v>13</v>
      </c>
      <c r="M26" s="17">
        <f>SUM('[1]District Court Family'!$C30:$G30)+SUM('[1]District Court Family Appeals'!$C30:$G30)</f>
        <v>89</v>
      </c>
      <c r="N26" s="17">
        <f>SUM('[1]CC Jud Sep &amp; Div'!$C30:$G30)</f>
        <v>0</v>
      </c>
      <c r="O26" s="96">
        <f>SUM([1]ADMCA!$C$30:G30)</f>
        <v>12</v>
      </c>
    </row>
    <row r="27" spans="1:15" s="5" customFormat="1" ht="15.5">
      <c r="A27" s="12" t="s">
        <v>29</v>
      </c>
      <c r="B27" s="84">
        <v>2.8</v>
      </c>
      <c r="C27" s="13">
        <f>'[1]Total Applications'!$G$31</f>
        <v>19</v>
      </c>
      <c r="D27" s="13">
        <f>SUM('[1]Total Applications'!$C$31:G31)</f>
        <v>116</v>
      </c>
      <c r="E27" s="14">
        <f>'[1]Waiting Times 1st Cons'!$G$31</f>
        <v>12</v>
      </c>
      <c r="F27" s="14">
        <f>'[1]Number Waiting Priority Apps'!$G$31</f>
        <v>2</v>
      </c>
      <c r="G27" s="14">
        <f>'[1]Numbers Waiting 1st Cons'!$G$31</f>
        <v>29</v>
      </c>
      <c r="H27" s="15">
        <f>'[1]Waiting Times 2nd Cons'!$F30</f>
        <v>0</v>
      </c>
      <c r="I27" s="15">
        <f>'[1]Numbers Waiting 2nd Cons'!$F30</f>
        <v>0</v>
      </c>
      <c r="J27" s="16">
        <f>SUM('[1]Number of 1st Cons Apps Held'!$C31:$G31)</f>
        <v>32</v>
      </c>
      <c r="K27" s="16">
        <f>'[1]Number of 2nd Cons Apps Held'!$G$31</f>
        <v>0</v>
      </c>
      <c r="L27" s="16">
        <f>SUM('[1]Number of Priority Apps Held'!$C31:$G31)</f>
        <v>8</v>
      </c>
      <c r="M27" s="17">
        <f>SUM('[1]District Court Family'!$C31:$G31)+SUM('[1]District Court Family Appeals'!$C31:$G31)</f>
        <v>56</v>
      </c>
      <c r="N27" s="17">
        <f>SUM('[1]CC Jud Sep &amp; Div'!$C31:$G31)</f>
        <v>0</v>
      </c>
      <c r="O27" s="125">
        <f>SUM([1]ADMCA!$C$31:G31)</f>
        <v>0</v>
      </c>
    </row>
    <row r="28" spans="1:15" s="5" customFormat="1" ht="15.5">
      <c r="A28" s="12" t="s">
        <v>30</v>
      </c>
      <c r="B28" s="84">
        <v>2</v>
      </c>
      <c r="C28" s="13">
        <f>'[1]Total Applications'!$G$32</f>
        <v>40</v>
      </c>
      <c r="D28" s="13">
        <f>SUM('[1]Total Applications'!$C$32:G32)</f>
        <v>143</v>
      </c>
      <c r="E28" s="14">
        <f>'[1]Waiting Times 1st Cons'!$G$32</f>
        <v>40</v>
      </c>
      <c r="F28" s="14">
        <f>'[1]Number Waiting Priority Apps'!$G$32</f>
        <v>2</v>
      </c>
      <c r="G28" s="14">
        <f>'[1]Numbers Waiting 1st Cons'!$G$32</f>
        <v>83</v>
      </c>
      <c r="H28" s="15">
        <f>'[1]Waiting Times 2nd Cons'!$F31</f>
        <v>0</v>
      </c>
      <c r="I28" s="15">
        <f>'[1]Numbers Waiting 2nd Cons'!$F31</f>
        <v>0</v>
      </c>
      <c r="J28" s="16">
        <f>SUM('[1]Number of 1st Cons Apps Held'!$C32:$G32)</f>
        <v>14</v>
      </c>
      <c r="K28" s="16">
        <f>'[1]Number of 2nd Cons Apps Held'!$G$32</f>
        <v>0</v>
      </c>
      <c r="L28" s="16">
        <f>SUM('[1]Number of Priority Apps Held'!$C32:$G32)</f>
        <v>6</v>
      </c>
      <c r="M28" s="17">
        <f>SUM('[1]District Court Family'!$C32:$G32)+SUM('[1]District Court Family Appeals'!$C32:$G32)</f>
        <v>64</v>
      </c>
      <c r="N28" s="17">
        <f>SUM('[1]CC Jud Sep &amp; Div'!$C32:$G32)</f>
        <v>6</v>
      </c>
      <c r="O28" s="126">
        <f>SUM([1]ADMCA!$C$32:G32)</f>
        <v>0</v>
      </c>
    </row>
    <row r="29" spans="1:15" s="5" customFormat="1" ht="15.5">
      <c r="A29" s="12" t="s">
        <v>31</v>
      </c>
      <c r="B29" s="84">
        <v>2.4</v>
      </c>
      <c r="C29" s="13">
        <f>'[1]Total Applications'!$G$33</f>
        <v>25</v>
      </c>
      <c r="D29" s="13">
        <f>SUM('[1]Total Applications'!$C$33:G33)</f>
        <v>129</v>
      </c>
      <c r="E29" s="14">
        <f>'[1]Waiting Times 1st Cons'!$G$33</f>
        <v>35</v>
      </c>
      <c r="F29" s="14">
        <f>'[1]Number Waiting Priority Apps'!$G$33</f>
        <v>6</v>
      </c>
      <c r="G29" s="14">
        <f>'[1]Numbers Waiting 1st Cons'!$G$33</f>
        <v>123</v>
      </c>
      <c r="H29" s="15">
        <f>'[1]Waiting Times 2nd Cons'!$F32</f>
        <v>0</v>
      </c>
      <c r="I29" s="15">
        <f>'[1]Numbers Waiting 2nd Cons'!$F32</f>
        <v>0</v>
      </c>
      <c r="J29" s="16">
        <f>SUM('[1]Number of 1st Cons Apps Held'!$C33:$G33)</f>
        <v>66</v>
      </c>
      <c r="K29" s="16">
        <f>'[1]Number of 2nd Cons Apps Held'!$G$33</f>
        <v>0</v>
      </c>
      <c r="L29" s="16">
        <f>SUM('[1]Number of Priority Apps Held'!$C33:$G33)</f>
        <v>27</v>
      </c>
      <c r="M29" s="17">
        <f>SUM('[1]District Court Family'!$C33:$G33)+SUM('[1]District Court Family Appeals'!$C33:$G33)</f>
        <v>18</v>
      </c>
      <c r="N29" s="17">
        <f>SUM('[1]CC Jud Sep &amp; Div'!$C33:$G33)</f>
        <v>0</v>
      </c>
      <c r="O29" s="126">
        <f>SUM([1]ADMCA!$C$33:G33)</f>
        <v>2</v>
      </c>
    </row>
    <row r="30" spans="1:15" s="5" customFormat="1" ht="15.5">
      <c r="A30" s="12" t="s">
        <v>32</v>
      </c>
      <c r="B30" s="84">
        <v>13.9</v>
      </c>
      <c r="C30" s="13">
        <f>'[1]Total Applications'!$G$34+'[1]Total Applications'!$G$35</f>
        <v>1095</v>
      </c>
      <c r="D30" s="13">
        <f>SUM('[1]Total Applications'!$C$34:G35)</f>
        <v>4444</v>
      </c>
      <c r="E30" s="14">
        <f>'[1]Waiting Times 1st Cons'!$G$34</f>
        <v>12</v>
      </c>
      <c r="F30" s="14">
        <f>'[1]Number Waiting Priority Apps'!$G$34</f>
        <v>2</v>
      </c>
      <c r="G30" s="14">
        <f>'[1]Numbers Waiting 1st Cons'!$G$34</f>
        <v>45</v>
      </c>
      <c r="H30" s="15">
        <f>MAX('[1]Waiting Times 2nd Cons'!$F33)</f>
        <v>0</v>
      </c>
      <c r="I30" s="15">
        <f>SUM('[1]Numbers Waiting 2nd Cons'!$F33)</f>
        <v>0</v>
      </c>
      <c r="J30" s="16">
        <f>SUM('[1]Number of 1st Cons Apps Held'!$C34:G35)</f>
        <v>449</v>
      </c>
      <c r="K30" s="16">
        <f>'[1]Number of 2nd Cons Apps Held'!$G$34+'[1]Number of 2nd Cons Apps Held'!$G$35</f>
        <v>0</v>
      </c>
      <c r="L30" s="16">
        <f>SUM('[1]Number of Priority Apps Held'!$C34:$G35)</f>
        <v>394</v>
      </c>
      <c r="M30" s="17">
        <f>SUM('[1]District Court Family Appeals'!$C$34:$G34)+SUM('[1]District Court Family'!$C34:$G34)</f>
        <v>17</v>
      </c>
      <c r="N30" s="17">
        <f>SUM('[1]CC Jud Sep &amp; Div'!$C34:$G34)</f>
        <v>0</v>
      </c>
      <c r="O30" s="96">
        <f>SUM([1]ADMCA!$C$34:G34)</f>
        <v>1</v>
      </c>
    </row>
    <row r="31" spans="1:15" s="5" customFormat="1" ht="15.5">
      <c r="A31" s="12" t="s">
        <v>33</v>
      </c>
      <c r="B31" s="84">
        <v>2</v>
      </c>
      <c r="C31" s="13">
        <f>'[1]Total Applications'!$G$36</f>
        <v>25</v>
      </c>
      <c r="D31" s="13">
        <f>SUM('[1]Total Applications'!$C$36:G36)</f>
        <v>89</v>
      </c>
      <c r="E31" s="14">
        <f>'[1]Waiting Times 1st Cons'!$G$36</f>
        <v>28</v>
      </c>
      <c r="F31" s="14">
        <f>'[1]Number Waiting Priority Apps'!$G$36</f>
        <v>4</v>
      </c>
      <c r="G31" s="14">
        <f>'[1]Numbers Waiting 1st Cons'!$G$36</f>
        <v>77</v>
      </c>
      <c r="H31" s="15">
        <f>'[1]Waiting Times 2nd Cons'!$F35</f>
        <v>0</v>
      </c>
      <c r="I31" s="15">
        <f>'[1]Numbers Waiting 2nd Cons'!$F35</f>
        <v>0</v>
      </c>
      <c r="J31" s="16">
        <f>SUM('[1]Number of 1st Cons Apps Held'!$C36:$G36)</f>
        <v>39</v>
      </c>
      <c r="K31" s="16">
        <f>'[1]Number of 2nd Cons Apps Held'!$G$36</f>
        <v>0</v>
      </c>
      <c r="L31" s="16">
        <f>SUM('[1]Number of Priority Apps Held'!$C36:$G36)</f>
        <v>7</v>
      </c>
      <c r="M31" s="17">
        <f>SUM('[1]District Court Family'!$C36:$G36)+SUM('[1]District Court Family Appeals'!$C36:$G36)</f>
        <v>16</v>
      </c>
      <c r="N31" s="17">
        <f>SUM('[1]CC Jud Sep &amp; Div'!$C36:$G36)</f>
        <v>7</v>
      </c>
      <c r="O31" s="125">
        <f>SUM([1]ADMCA!$C$36:G36)</f>
        <v>0</v>
      </c>
    </row>
    <row r="32" spans="1:15" s="5" customFormat="1" ht="15.5">
      <c r="A32" s="12" t="s">
        <v>34</v>
      </c>
      <c r="B32" s="84">
        <v>5</v>
      </c>
      <c r="C32" s="13">
        <f>'[1]Total Applications'!$G$37</f>
        <v>43</v>
      </c>
      <c r="D32" s="13">
        <f>SUM('[1]Total Applications'!$C$37:G37)</f>
        <v>244</v>
      </c>
      <c r="E32" s="14">
        <f>'[1]Waiting Times 1st Cons'!$G$37</f>
        <v>6</v>
      </c>
      <c r="F32" s="14">
        <f>'[1]Number Waiting Priority Apps'!$G$37</f>
        <v>2</v>
      </c>
      <c r="G32" s="14">
        <f>'[1]Numbers Waiting 1st Cons'!$G$37</f>
        <v>11</v>
      </c>
      <c r="H32" s="15">
        <f>'[1]Waiting Times 2nd Cons'!$F36</f>
        <v>0</v>
      </c>
      <c r="I32" s="15">
        <f>'[1]Numbers Waiting 2nd Cons'!$F36</f>
        <v>0</v>
      </c>
      <c r="J32" s="16">
        <f>SUM('[1]Number of 1st Cons Apps Held'!$C37:$G37)</f>
        <v>110</v>
      </c>
      <c r="K32" s="16">
        <f>'[1]Number of 2nd Cons Apps Held'!$G$37</f>
        <v>0</v>
      </c>
      <c r="L32" s="16">
        <f>SUM('[1]Number of Priority Apps Held'!$C37:$G37)</f>
        <v>25</v>
      </c>
      <c r="M32" s="17">
        <f>SUM('[1]District Court Family'!$C37:$G37)+SUM('[1]District Court Family Appeals'!$C37:$G37)</f>
        <v>101</v>
      </c>
      <c r="N32" s="17">
        <f>SUM('[1]CC Jud Sep &amp; Div'!$C37:$G37)</f>
        <v>0</v>
      </c>
      <c r="O32" s="126">
        <f>SUM([1]ADMCA!$C$37:G37)</f>
        <v>0</v>
      </c>
    </row>
    <row r="33" spans="1:15" s="5" customFormat="1" ht="15.5">
      <c r="A33" s="12" t="s">
        <v>35</v>
      </c>
      <c r="B33" s="85">
        <v>2</v>
      </c>
      <c r="C33" s="13">
        <f>'[1]Total Applications'!$G$38</f>
        <v>10</v>
      </c>
      <c r="D33" s="13">
        <f>SUM('[1]Total Applications'!$C$38:G38)</f>
        <v>60</v>
      </c>
      <c r="E33" s="14">
        <f>'[1]Waiting Times 1st Cons'!$G$38</f>
        <v>0</v>
      </c>
      <c r="F33" s="14">
        <f>'[1]Number Waiting Priority Apps'!$G$38</f>
        <v>0</v>
      </c>
      <c r="G33" s="14">
        <f>'[1]Numbers Waiting 1st Cons'!$G$38</f>
        <v>1</v>
      </c>
      <c r="H33" s="15">
        <f>'[1]Waiting Times 2nd Cons'!$F37</f>
        <v>0</v>
      </c>
      <c r="I33" s="15">
        <f>'[1]Numbers Waiting 2nd Cons'!$F37</f>
        <v>0</v>
      </c>
      <c r="J33" s="16">
        <f>SUM('[1]Number of 1st Cons Apps Held'!$C38:$G38)</f>
        <v>24</v>
      </c>
      <c r="K33" s="16">
        <f>'[1]Number of 2nd Cons Apps Held'!$G$38</f>
        <v>0</v>
      </c>
      <c r="L33" s="16">
        <f>SUM('[1]Number of Priority Apps Held'!$C38:$G38)</f>
        <v>1</v>
      </c>
      <c r="M33" s="17">
        <f>SUM('[1]District Court Family'!$C38:$G38)+SUM('[1]District Court Family Appeals'!$C38:$G38)</f>
        <v>24</v>
      </c>
      <c r="N33" s="17">
        <f>SUM('[1]CC Jud Sep &amp; Div'!$C38:$G38)</f>
        <v>0</v>
      </c>
      <c r="O33" s="126">
        <f>SUM([1]ADMCA!$C$38:G38)</f>
        <v>0</v>
      </c>
    </row>
    <row r="34" spans="1:15" s="5" customFormat="1" ht="15.5">
      <c r="A34" s="12" t="s">
        <v>36</v>
      </c>
      <c r="B34" s="54">
        <v>2.6</v>
      </c>
      <c r="C34" s="13">
        <f>'[1]Total Applications'!$G$39</f>
        <v>34</v>
      </c>
      <c r="D34" s="13">
        <f>SUM('[1]Total Applications'!$C$39:G39)</f>
        <v>160</v>
      </c>
      <c r="E34" s="14">
        <f>'[1]Waiting Times 1st Cons'!$G$39</f>
        <v>10</v>
      </c>
      <c r="F34" s="14">
        <f>'[1]Number Waiting Priority Apps'!$G$39</f>
        <v>7</v>
      </c>
      <c r="G34" s="14">
        <f>'[1]Numbers Waiting 1st Cons'!$G$39</f>
        <v>32</v>
      </c>
      <c r="H34" s="15">
        <f>'[1]Waiting Times 2nd Cons'!$F38</f>
        <v>0</v>
      </c>
      <c r="I34" s="15">
        <f>'[1]Numbers Waiting 2nd Cons'!$F38</f>
        <v>0</v>
      </c>
      <c r="J34" s="16">
        <f>SUM('[1]Number of 1st Cons Apps Held'!$C39:$G39)</f>
        <v>52</v>
      </c>
      <c r="K34" s="16">
        <f>'[1]Number of 2nd Cons Apps Held'!$G$39</f>
        <v>0</v>
      </c>
      <c r="L34" s="16">
        <f>SUM('[1]Number of Priority Apps Held'!$C39:$G39)</f>
        <v>12</v>
      </c>
      <c r="M34" s="17">
        <f>SUM('[1]District Court Family'!$C39:$G39)+SUM('[1]District Court Family Appeals'!$C39:$G39)</f>
        <v>67</v>
      </c>
      <c r="N34" s="17">
        <f>SUM('[1]CC Jud Sep &amp; Div'!$C39:$G39)</f>
        <v>0</v>
      </c>
      <c r="O34" s="96">
        <f>SUM([1]ADMCA!$C$39:G39)</f>
        <v>7</v>
      </c>
    </row>
    <row r="35" spans="1:15" s="5" customFormat="1" ht="15.5">
      <c r="A35" s="12" t="s">
        <v>37</v>
      </c>
      <c r="B35" s="54">
        <v>3.6</v>
      </c>
      <c r="C35" s="13">
        <f>'[1]Total Applications'!$G$40</f>
        <v>68</v>
      </c>
      <c r="D35" s="13">
        <f>SUM('[1]Total Applications'!$C$40:G40)</f>
        <v>231</v>
      </c>
      <c r="E35" s="14">
        <f>'[1]Waiting Times 1st Cons'!$G$40</f>
        <v>5</v>
      </c>
      <c r="F35" s="14">
        <f>'[1]Number Waiting Priority Apps'!$G$40</f>
        <v>1</v>
      </c>
      <c r="G35" s="14">
        <f>'[1]Numbers Waiting 1st Cons'!$G$40</f>
        <v>32</v>
      </c>
      <c r="H35" s="15">
        <f>'[1]Waiting Times 2nd Cons'!$F39</f>
        <v>0</v>
      </c>
      <c r="I35" s="15">
        <f>'[1]Numbers Waiting 2nd Cons'!$F39</f>
        <v>0</v>
      </c>
      <c r="J35" s="16">
        <f>SUM('[1]Number of 1st Cons Apps Held'!$C40:$G40)</f>
        <v>85</v>
      </c>
      <c r="K35" s="16">
        <f>'[1]Number of 2nd Cons Apps Held'!$G$40</f>
        <v>0</v>
      </c>
      <c r="L35" s="16">
        <f>SUM('[1]Number of Priority Apps Held'!$C40:$G40)</f>
        <v>18</v>
      </c>
      <c r="M35" s="17">
        <f>SUM('[1]District Court Family'!$C40:$G40)+SUM('[1]District Court Family Appeals'!$C40:$G40)</f>
        <v>95</v>
      </c>
      <c r="N35" s="17">
        <f>SUM('[1]CC Jud Sep &amp; Div'!$C40:$G40)</f>
        <v>0</v>
      </c>
      <c r="O35" s="94">
        <f>SUM([1]ADMCA!$C$40:G40)</f>
        <v>6</v>
      </c>
    </row>
    <row r="36" spans="1:15" s="5" customFormat="1" ht="16" thickBot="1">
      <c r="A36" s="18" t="s">
        <v>38</v>
      </c>
      <c r="B36" s="112">
        <v>4.5999999999999996</v>
      </c>
      <c r="C36" s="106">
        <f>'[1]Total Applications'!$G$41</f>
        <v>39</v>
      </c>
      <c r="D36" s="106">
        <f>SUM('[1]Total Applications'!$C$41:G41)</f>
        <v>200</v>
      </c>
      <c r="E36" s="107">
        <f>'[1]Waiting Times 1st Cons'!$G$41</f>
        <v>17</v>
      </c>
      <c r="F36" s="107">
        <f>'[1]Number Waiting Priority Apps'!$G$41</f>
        <v>3</v>
      </c>
      <c r="G36" s="107">
        <f>'[1]Numbers Waiting 1st Cons'!$G$41</f>
        <v>38</v>
      </c>
      <c r="H36" s="20">
        <f>'[1]Waiting Times 2nd Cons'!$F40</f>
        <v>0</v>
      </c>
      <c r="I36" s="20">
        <f>'[1]Numbers Waiting 2nd Cons'!$F40</f>
        <v>0</v>
      </c>
      <c r="J36" s="81">
        <f>SUM('[1]Number of 1st Cons Apps Held'!$C41:$G41)</f>
        <v>86</v>
      </c>
      <c r="K36" s="81">
        <f>'[1]Number of 2nd Cons Apps Held'!$G$41</f>
        <v>0</v>
      </c>
      <c r="L36" s="81">
        <f>SUM('[1]Number of Priority Apps Held'!$C41:$G41)</f>
        <v>45</v>
      </c>
      <c r="M36" s="82">
        <f>SUM('[1]District Court Family'!$C41:$G41)+SUM('[1]District Court Family Appeals'!$C41:$G41)</f>
        <v>69</v>
      </c>
      <c r="N36" s="82">
        <f>SUM('[1]CC Jud Sep &amp; Div'!$C41:$G41)</f>
        <v>0</v>
      </c>
      <c r="O36" s="94">
        <f>SUM([1]ADMCA!$C$41:G41)</f>
        <v>14</v>
      </c>
    </row>
    <row r="37" spans="1:15" ht="14" thickTop="1">
      <c r="O37" s="130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25" right="0.25" top="0.75" bottom="0.75" header="0.3" footer="0.3"/>
  <pageSetup paperSize="8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7"/>
  <sheetViews>
    <sheetView topLeftCell="A10" zoomScale="70" zoomScaleNormal="70" workbookViewId="0">
      <pane xSplit="1" topLeftCell="B1" activePane="topRight" state="frozen"/>
      <selection activeCell="A5" sqref="A5"/>
      <selection pane="topRight" activeCell="B31" sqref="B31"/>
    </sheetView>
  </sheetViews>
  <sheetFormatPr defaultRowHeight="13.5"/>
  <cols>
    <col min="1" max="1" width="21.765625" bestFit="1" customWidth="1"/>
    <col min="2" max="2" width="15.61328125" bestFit="1" customWidth="1"/>
    <col min="3" max="4" width="14.61328125" customWidth="1"/>
    <col min="5" max="5" width="12.765625" bestFit="1" customWidth="1"/>
    <col min="6" max="6" width="8.3828125" bestFit="1" customWidth="1"/>
    <col min="7" max="7" width="14.61328125" customWidth="1"/>
    <col min="8" max="9" width="14.15234375" hidden="1" customWidth="1"/>
    <col min="10" max="10" width="10.61328125" customWidth="1"/>
    <col min="11" max="11" width="10.61328125" style="19" hidden="1" customWidth="1"/>
    <col min="12" max="12" width="14" customWidth="1"/>
    <col min="13" max="13" width="21.15234375" bestFit="1" customWidth="1"/>
    <col min="14" max="14" width="21.4609375" bestFit="1" customWidth="1"/>
    <col min="15" max="15" width="21.4609375" customWidth="1"/>
  </cols>
  <sheetData>
    <row r="1" spans="1:15" ht="25.5" thickTop="1">
      <c r="A1" s="145" t="s">
        <v>0</v>
      </c>
      <c r="B1" s="146"/>
      <c r="C1" s="146"/>
      <c r="D1" s="146"/>
      <c r="E1" s="1"/>
      <c r="F1" s="1"/>
      <c r="G1" s="1"/>
      <c r="H1" s="1"/>
      <c r="I1" s="1"/>
      <c r="J1" s="1"/>
      <c r="K1" s="1"/>
      <c r="L1" s="1"/>
      <c r="M1" s="1"/>
      <c r="N1" s="1"/>
      <c r="O1" s="105"/>
    </row>
    <row r="2" spans="1:15" ht="25">
      <c r="A2" s="147" t="s">
        <v>51</v>
      </c>
      <c r="B2" s="148"/>
      <c r="C2" s="148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59"/>
    </row>
    <row r="3" spans="1:15" ht="25">
      <c r="A3" s="21"/>
      <c r="B3" s="22"/>
      <c r="C3" s="2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59"/>
    </row>
    <row r="4" spans="1:15" s="5" customFormat="1" ht="18.75" customHeight="1">
      <c r="A4" s="4"/>
      <c r="B4" s="31" t="s">
        <v>45</v>
      </c>
      <c r="C4" s="149" t="s">
        <v>41</v>
      </c>
      <c r="D4" s="149"/>
      <c r="E4" s="150" t="s">
        <v>1</v>
      </c>
      <c r="F4" s="150"/>
      <c r="G4" s="150"/>
      <c r="H4" s="151" t="s">
        <v>2</v>
      </c>
      <c r="I4" s="151"/>
      <c r="J4" s="142" t="s">
        <v>3</v>
      </c>
      <c r="K4" s="142"/>
      <c r="L4" s="142"/>
      <c r="M4" s="143" t="s">
        <v>40</v>
      </c>
      <c r="N4" s="143"/>
      <c r="O4" s="144"/>
    </row>
    <row r="5" spans="1:15" s="29" customFormat="1" ht="60" customHeight="1" thickBot="1">
      <c r="A5" s="24" t="s">
        <v>4</v>
      </c>
      <c r="B5" s="39"/>
      <c r="C5" s="25" t="s">
        <v>42</v>
      </c>
      <c r="D5" s="25" t="s">
        <v>5</v>
      </c>
      <c r="E5" s="26" t="s">
        <v>6</v>
      </c>
      <c r="F5" s="26" t="s">
        <v>7</v>
      </c>
      <c r="G5" s="26" t="s">
        <v>8</v>
      </c>
      <c r="H5" s="27" t="s">
        <v>6</v>
      </c>
      <c r="I5" s="27" t="s">
        <v>8</v>
      </c>
      <c r="J5" s="23" t="s">
        <v>43</v>
      </c>
      <c r="K5" s="23" t="s">
        <v>44</v>
      </c>
      <c r="L5" s="23" t="s">
        <v>7</v>
      </c>
      <c r="M5" s="28" t="s">
        <v>39</v>
      </c>
      <c r="N5" s="28" t="s">
        <v>9</v>
      </c>
      <c r="O5" s="128" t="s">
        <v>60</v>
      </c>
    </row>
    <row r="6" spans="1:15" s="5" customFormat="1" ht="15.5">
      <c r="A6" s="12" t="s">
        <v>10</v>
      </c>
      <c r="B6" s="33">
        <v>3.6</v>
      </c>
      <c r="C6" s="13">
        <f>'[1]Total Applications'!$H$4+'[1]Total Applications'!$H$5</f>
        <v>30</v>
      </c>
      <c r="D6" s="42">
        <f>SUM('[1]Total Applications'!$C$4:H5)</f>
        <v>193</v>
      </c>
      <c r="E6" s="14">
        <f>MAX('[1]Waiting Times 1st Cons'!$H$4+'[1]Waiting Times 1st Cons'!$H$5)</f>
        <v>6</v>
      </c>
      <c r="F6" s="14">
        <f>'[1]Number Waiting Priority Apps'!$H$4+'[1]Number Waiting Priority Apps'!$H$5</f>
        <v>0</v>
      </c>
      <c r="G6" s="14">
        <f>'[1]Numbers Waiting 1st Cons'!$H$4+'[1]Numbers Waiting 1st Cons'!$H$5</f>
        <v>12</v>
      </c>
      <c r="H6" s="15">
        <f>MAX('[1]Waiting Times 2nd Cons'!$F4:$F5)</f>
        <v>0</v>
      </c>
      <c r="I6" s="15">
        <f>SUM('[1]Numbers Waiting 1st Cons'!$F4:$F5)</f>
        <v>13</v>
      </c>
      <c r="J6" s="16">
        <f>SUM('[1]Number of 1st Cons Apps Held'!$C$4:$H5)</f>
        <v>68</v>
      </c>
      <c r="K6" s="16">
        <f>'[1]Number of 2nd Cons Apps Held'!$H$4+'[1]Number of 2nd Cons Apps Held'!$H$5</f>
        <v>0</v>
      </c>
      <c r="L6" s="16">
        <f>SUM('[1]Number of Priority Apps Held'!$C$4:$H5)</f>
        <v>9</v>
      </c>
      <c r="M6" s="17">
        <f>SUM('[1]District Court Family'!$C4:$H5)+SUM('[1]District Court Family Appeals'!$C4:$H5)</f>
        <v>85</v>
      </c>
      <c r="N6" s="17">
        <f>SUM('[1]CC Jud Sep &amp; Div'!$C$4:$H5)</f>
        <v>0</v>
      </c>
      <c r="O6" s="125">
        <f>SUM([1]ADMCA!$C$4:H5)</f>
        <v>0</v>
      </c>
    </row>
    <row r="7" spans="1:15" s="5" customFormat="1" ht="15.5">
      <c r="A7" s="12" t="s">
        <v>11</v>
      </c>
      <c r="B7" s="33">
        <v>3</v>
      </c>
      <c r="C7" s="13">
        <f>'[1]Total Applications'!$H$6</f>
        <v>2</v>
      </c>
      <c r="D7" s="13">
        <f>SUM('[1]Total Applications'!$C$6:H6)</f>
        <v>35</v>
      </c>
      <c r="E7" s="14">
        <f>'[1]Waiting Times 1st Cons'!$H$6</f>
        <v>39</v>
      </c>
      <c r="F7" s="14">
        <f>'[1]Number Waiting Priority Apps'!$H$6</f>
        <v>0</v>
      </c>
      <c r="G7" s="14">
        <f>'[1]Numbers Waiting 1st Cons'!$H$6</f>
        <v>20</v>
      </c>
      <c r="H7" s="15">
        <f>'[1]Waiting Times 2nd Cons'!$F6</f>
        <v>0</v>
      </c>
      <c r="I7" s="15">
        <f>'[1]Numbers Waiting 2nd Cons'!$F6</f>
        <v>0</v>
      </c>
      <c r="J7" s="16">
        <f>SUM('[1]Number of 1st Cons Apps Held'!$C6:$H6)</f>
        <v>43</v>
      </c>
      <c r="K7" s="16">
        <f>'[1]Number of 2nd Cons Apps Held'!$H$6</f>
        <v>0</v>
      </c>
      <c r="L7" s="16">
        <f>SUM('[1]Number of Priority Apps Held'!$C6:$H6)</f>
        <v>3</v>
      </c>
      <c r="M7" s="17">
        <f>SUM('[1]District Court Family'!$C6:$H6)+SUM('[1]District Court Family Appeals'!$C6:$H6)</f>
        <v>12</v>
      </c>
      <c r="N7" s="17">
        <f>SUM('[1]CC Jud Sep &amp; Div'!$C6:$H6)</f>
        <v>3</v>
      </c>
      <c r="O7" s="94">
        <f>SUM([1]ADMCA!$C6:H$6)</f>
        <v>0</v>
      </c>
    </row>
    <row r="8" spans="1:15" s="5" customFormat="1" ht="15.5">
      <c r="A8" s="12" t="s">
        <v>12</v>
      </c>
      <c r="B8" s="33">
        <v>3.7</v>
      </c>
      <c r="C8" s="13">
        <f>'[1]Total Applications'!$H$7</f>
        <v>22</v>
      </c>
      <c r="D8" s="13">
        <f>SUM('[1]Total Applications'!$C$7:H7)</f>
        <v>157</v>
      </c>
      <c r="E8" s="14">
        <f>'[1]Waiting Times 1st Cons'!$H$7</f>
        <v>18</v>
      </c>
      <c r="F8" s="14">
        <f>'[1]Number Waiting Priority Apps'!$H$7</f>
        <v>2</v>
      </c>
      <c r="G8" s="14">
        <f>'[1]Numbers Waiting 1st Cons'!$H$7</f>
        <v>63</v>
      </c>
      <c r="H8" s="15">
        <f>'[1]Waiting Times 2nd Cons'!$F7</f>
        <v>0</v>
      </c>
      <c r="I8" s="15">
        <f>'[1]Numbers Waiting 2nd Cons'!$F7</f>
        <v>0</v>
      </c>
      <c r="J8" s="16">
        <f>SUM('[1]Number of 1st Cons Apps Held'!$C7:$H7)</f>
        <v>98</v>
      </c>
      <c r="K8" s="16">
        <f>'[1]Number of 2nd Cons Apps Held'!$H$7</f>
        <v>0</v>
      </c>
      <c r="L8" s="16">
        <f>SUM('[1]Number of Priority Apps Held'!$C7:$H7)</f>
        <v>24</v>
      </c>
      <c r="M8" s="17">
        <f>SUM('[1]District Court Family'!$C7:$H7)+SUM('[1]District Court Family Appeals'!$C7:$H7)</f>
        <v>37</v>
      </c>
      <c r="N8" s="17">
        <f>SUM('[1]CC Jud Sep &amp; Div'!$C7:$H7)</f>
        <v>0</v>
      </c>
      <c r="O8" s="94">
        <f>SUM([1]ADMCA!$C$7:H7)</f>
        <v>15</v>
      </c>
    </row>
    <row r="9" spans="1:15" s="5" customFormat="1" ht="15.5">
      <c r="A9" s="12" t="s">
        <v>13</v>
      </c>
      <c r="B9" s="33">
        <v>1.8</v>
      </c>
      <c r="C9" s="13">
        <f>'[1]Total Applications'!$H$8</f>
        <v>19</v>
      </c>
      <c r="D9" s="13">
        <f>SUM('[1]Total Applications'!$C$8:H8)</f>
        <v>133</v>
      </c>
      <c r="E9" s="14">
        <f>'[1]Waiting Times 1st Cons'!$H$8</f>
        <v>9</v>
      </c>
      <c r="F9" s="14">
        <f>'[1]Number Waiting Priority Apps'!$H$8</f>
        <v>2</v>
      </c>
      <c r="G9" s="14">
        <f>'[1]Numbers Waiting 1st Cons'!$H$8</f>
        <v>41</v>
      </c>
      <c r="H9" s="15">
        <f>'[1]Waiting Times 2nd Cons'!$F8</f>
        <v>0</v>
      </c>
      <c r="I9" s="15">
        <f>'[1]Numbers Waiting 2nd Cons'!$F8</f>
        <v>0</v>
      </c>
      <c r="J9" s="16">
        <f>SUM('[1]Number of 1st Cons Apps Held'!$C8:$H8)</f>
        <v>78</v>
      </c>
      <c r="K9" s="16">
        <f>'[1]Number of 2nd Cons Apps Held'!$H$8</f>
        <v>0</v>
      </c>
      <c r="L9" s="16">
        <f>SUM('[1]Number of Priority Apps Held'!$C8:$H8)</f>
        <v>21</v>
      </c>
      <c r="M9" s="17">
        <f>SUM('[1]District Court Family'!$C8:$H8)+SUM('[1]District Court Family Appeals'!$C8:$H8)</f>
        <v>15</v>
      </c>
      <c r="N9" s="17">
        <f>SUM('[1]CC Jud Sep &amp; Div'!$C8:$H8)</f>
        <v>1</v>
      </c>
      <c r="O9" s="94">
        <f>SUM([1]ADMCA!$C$8:H8)</f>
        <v>0</v>
      </c>
    </row>
    <row r="10" spans="1:15" s="5" customFormat="1" ht="15.5">
      <c r="A10" s="12" t="s">
        <v>14</v>
      </c>
      <c r="B10" s="33">
        <v>1.8</v>
      </c>
      <c r="C10" s="13">
        <f>'[1]Total Applications'!$H$10</f>
        <v>10</v>
      </c>
      <c r="D10" s="13">
        <f>SUM('[1]Total Applications'!$C$10:H10)</f>
        <v>97</v>
      </c>
      <c r="E10" s="14">
        <f>'[1]Waiting Times 1st Cons'!$H$10</f>
        <v>22</v>
      </c>
      <c r="F10" s="14">
        <f>'[1]Number Waiting Priority Apps'!$H$10</f>
        <v>0</v>
      </c>
      <c r="G10" s="14">
        <f>'[1]Numbers Waiting 1st Cons'!$H$10</f>
        <v>41</v>
      </c>
      <c r="H10" s="15">
        <f>'[1]Waiting Times 2nd Cons'!$F10</f>
        <v>0</v>
      </c>
      <c r="I10" s="15">
        <f>'[1]Numbers Waiting 2nd Cons'!$F10</f>
        <v>0</v>
      </c>
      <c r="J10" s="16">
        <f>SUM('[1]Number of 1st Cons Apps Held'!$C$10:$H10)</f>
        <v>70</v>
      </c>
      <c r="K10" s="16">
        <f>'[1]Number of 2nd Cons Apps Held'!$H$10</f>
        <v>0</v>
      </c>
      <c r="L10" s="16">
        <f>SUM('[1]Number of Priority Apps Held'!$C$10:$H10)</f>
        <v>5</v>
      </c>
      <c r="M10" s="17">
        <f>SUM('[1]District Court Family'!$C10:$H10)+SUM('[1]District Court Family Appeals'!$C10:$H10)</f>
        <v>22</v>
      </c>
      <c r="N10" s="17">
        <f>SUM('[1]CC Jud Sep &amp; Div'!$C10:$H10)</f>
        <v>0</v>
      </c>
      <c r="O10" s="94">
        <f>SUM([1]ADMCA!$C$10:H10)</f>
        <v>0</v>
      </c>
    </row>
    <row r="11" spans="1:15" s="5" customFormat="1" ht="15.5">
      <c r="A11" s="12" t="s">
        <v>15</v>
      </c>
      <c r="B11" s="33">
        <v>9.1999999999999993</v>
      </c>
      <c r="C11" s="13">
        <f>'[1]Total Applications'!$H$11</f>
        <v>142</v>
      </c>
      <c r="D11" s="13">
        <f>SUM('[1]Total Applications'!$C$11:H11)</f>
        <v>855</v>
      </c>
      <c r="E11" s="14">
        <f>'[1]Waiting Times 1st Cons'!$H$11</f>
        <v>7</v>
      </c>
      <c r="F11" s="14">
        <f>'[1]Number Waiting Priority Apps'!$H$11</f>
        <v>3</v>
      </c>
      <c r="G11" s="14">
        <f>'[1]Numbers Waiting 1st Cons'!$H$11</f>
        <v>40</v>
      </c>
      <c r="H11" s="15">
        <f>'[1]Waiting Times 2nd Cons'!$F11</f>
        <v>0</v>
      </c>
      <c r="I11" s="15">
        <f>'[1]Numbers Waiting 2nd Cons'!$F11</f>
        <v>0</v>
      </c>
      <c r="J11" s="16">
        <f>SUM('[1]Number of 1st Cons Apps Held'!$C11:$H11)</f>
        <v>367</v>
      </c>
      <c r="K11" s="16">
        <f>'[1]Number of 2nd Cons Apps Held'!$H$11</f>
        <v>0</v>
      </c>
      <c r="L11" s="16">
        <f>SUM('[1]Number of Priority Apps Held'!$C11:$H11)</f>
        <v>252</v>
      </c>
      <c r="M11" s="17">
        <f>SUM('[1]District Court Family'!$C11:$H11)+SUM('[1]District Court Family Appeals'!$C11:$H11)</f>
        <v>144</v>
      </c>
      <c r="N11" s="17">
        <f>SUM('[1]CC Jud Sep &amp; Div'!$C11:$H11)</f>
        <v>1</v>
      </c>
      <c r="O11" s="94">
        <f>SUM([1]ADMCA!$C$11:H11)</f>
        <v>0</v>
      </c>
    </row>
    <row r="12" spans="1:15" s="5" customFormat="1" ht="15.5">
      <c r="A12" s="12" t="s">
        <v>16</v>
      </c>
      <c r="B12" s="33">
        <v>8.5</v>
      </c>
      <c r="C12" s="13">
        <f>'[1]Total Applications'!$H$12</f>
        <v>45</v>
      </c>
      <c r="D12" s="13">
        <f>SUM('[1]Total Applications'!$C$12:H12)</f>
        <v>274</v>
      </c>
      <c r="E12" s="14">
        <f>'[1]Waiting Times 1st Cons'!$H$12</f>
        <v>8</v>
      </c>
      <c r="F12" s="14">
        <f>'[1]Number Waiting Priority Apps'!$H$12</f>
        <v>4</v>
      </c>
      <c r="G12" s="14">
        <f>'[1]Numbers Waiting 1st Cons'!$H$12</f>
        <v>23</v>
      </c>
      <c r="H12" s="15">
        <f>'[1]Waiting Times 2nd Cons'!$F12</f>
        <v>0</v>
      </c>
      <c r="I12" s="15">
        <f>'[1]Numbers Waiting 2nd Cons'!$F12</f>
        <v>0</v>
      </c>
      <c r="J12" s="16">
        <f>SUM('[1]Number of 1st Cons Apps Held'!$C12:$H12)</f>
        <v>123</v>
      </c>
      <c r="K12" s="16">
        <f>'[1]Number of 2nd Cons Apps Held'!$H$12</f>
        <v>0</v>
      </c>
      <c r="L12" s="16">
        <f>SUM('[1]Number of Priority Apps Held'!$C12:$H12)</f>
        <v>52</v>
      </c>
      <c r="M12" s="17">
        <f>SUM('[1]District Court Family'!$C12:$H12)+SUM('[1]District Court Family Appeals'!$C12:$H12)</f>
        <v>100</v>
      </c>
      <c r="N12" s="17">
        <f>SUM('[1]CC Jud Sep &amp; Div'!$C12:$H12)</f>
        <v>1</v>
      </c>
      <c r="O12" s="94">
        <f>SUM([1]ADMCA!$C$12:H12)</f>
        <v>6</v>
      </c>
    </row>
    <row r="13" spans="1:15" s="5" customFormat="1" ht="15.5">
      <c r="A13" s="12" t="s">
        <v>17</v>
      </c>
      <c r="B13" s="33">
        <v>1</v>
      </c>
      <c r="C13" s="13">
        <f>'[1]Total Applications'!$H$14</f>
        <v>28</v>
      </c>
      <c r="D13" s="13">
        <f>SUM('[1]Total Applications'!$C$14:H14)</f>
        <v>139</v>
      </c>
      <c r="E13" s="14">
        <f>'[1]Waiting Times 1st Cons'!$H$14</f>
        <v>45</v>
      </c>
      <c r="F13" s="14">
        <f>'[1]Number Waiting Priority Apps'!$H$14</f>
        <v>0</v>
      </c>
      <c r="G13" s="14">
        <f>'[1]Numbers Waiting 1st Cons'!$H$14</f>
        <v>25</v>
      </c>
      <c r="H13" s="15">
        <f>'[1]Waiting Times 2nd Cons'!$F14</f>
        <v>0</v>
      </c>
      <c r="I13" s="15">
        <f>'[1]Numbers Waiting 2nd Cons'!$F14</f>
        <v>0</v>
      </c>
      <c r="J13" s="16">
        <f>SUM('[1]Number of 1st Cons Apps Held'!$C14:$H14)</f>
        <v>22</v>
      </c>
      <c r="K13" s="16">
        <f>'[1]Number of 2nd Cons Apps Held'!$H$14</f>
        <v>0</v>
      </c>
      <c r="L13" s="16">
        <f>SUM('[1]Number of Priority Apps Held'!$C14:$H14)</f>
        <v>8</v>
      </c>
      <c r="M13" s="17">
        <f>SUM('[1]District Court Family'!$C14:$H14)+SUM('[1]District Court Family Appeals'!$C14:$H14)</f>
        <v>85</v>
      </c>
      <c r="N13" s="17">
        <f>SUM('[1]CC Jud Sep &amp; Div'!$C14:$H14)</f>
        <v>18</v>
      </c>
      <c r="O13" s="94">
        <f>SUM([1]ADMCA!$C$14:H14)</f>
        <v>13</v>
      </c>
    </row>
    <row r="14" spans="1:15" s="5" customFormat="1" ht="15.5">
      <c r="A14" s="12" t="s">
        <v>18</v>
      </c>
      <c r="B14" s="33">
        <v>3.6</v>
      </c>
      <c r="C14" s="13">
        <f>'[1]Total Applications'!$H$15</f>
        <v>28</v>
      </c>
      <c r="D14" s="13">
        <f>SUM('[1]Total Applications'!$C$15:H15)</f>
        <v>190</v>
      </c>
      <c r="E14" s="14">
        <f>'[1]Waiting Times 1st Cons'!$H$15</f>
        <v>7</v>
      </c>
      <c r="F14" s="14">
        <f>'[1]Number Waiting Priority Apps'!$H$15</f>
        <v>1</v>
      </c>
      <c r="G14" s="14">
        <f>'[1]Numbers Waiting 1st Cons'!$H$15</f>
        <v>18</v>
      </c>
      <c r="H14" s="15">
        <f>'[1]Waiting Times 2nd Cons'!$F15</f>
        <v>0</v>
      </c>
      <c r="I14" s="15">
        <f>'[1]Numbers Waiting 2nd Cons'!$F15</f>
        <v>0</v>
      </c>
      <c r="J14" s="16">
        <f>SUM('[1]Number of 1st Cons Apps Held'!$C15:$H15)</f>
        <v>86</v>
      </c>
      <c r="K14" s="16">
        <f>'[1]Number of 2nd Cons Apps Held'!$H$15</f>
        <v>0</v>
      </c>
      <c r="L14" s="16">
        <f>SUM('[1]Number of Priority Apps Held'!$C15:$H15)</f>
        <v>12</v>
      </c>
      <c r="M14" s="17">
        <f>SUM('[1]District Court Family'!$C15:$H15)+SUM('[1]District Court Family Appeals'!$C15:$H15)</f>
        <v>81</v>
      </c>
      <c r="N14" s="17">
        <f>SUM('[1]CC Jud Sep &amp; Div'!$C15:$H15)</f>
        <v>1</v>
      </c>
      <c r="O14" s="94">
        <f>SUM([1]ADMCA!$C$15:H15)</f>
        <v>0</v>
      </c>
    </row>
    <row r="15" spans="1:15" s="5" customFormat="1" ht="15.5">
      <c r="A15" s="12" t="s">
        <v>59</v>
      </c>
      <c r="B15" s="33">
        <v>4</v>
      </c>
      <c r="C15" s="13">
        <f>'[1]Total Applications'!$H$16</f>
        <v>95</v>
      </c>
      <c r="D15" s="13">
        <f>SUM('[1]Total Applications'!$C$16:H16)</f>
        <v>433</v>
      </c>
      <c r="E15" s="14">
        <f>'[1]Waiting Times 1st Cons'!$H$16</f>
        <v>17</v>
      </c>
      <c r="F15" s="14">
        <f>'[1]Number Waiting Priority Apps'!$H$16</f>
        <v>6</v>
      </c>
      <c r="G15" s="14">
        <f>'[1]Numbers Waiting 1st Cons'!$H$16</f>
        <v>37</v>
      </c>
      <c r="H15" s="15">
        <f>'[1]Waiting Times 2nd Cons'!$F16</f>
        <v>0</v>
      </c>
      <c r="I15" s="15">
        <f>'[1]Numbers Waiting 2nd Cons'!$F16</f>
        <v>0</v>
      </c>
      <c r="J15" s="16">
        <f>SUM('[1]Number of 1st Cons Apps Held'!$C16:$H16)</f>
        <v>166</v>
      </c>
      <c r="K15" s="16">
        <f>'[1]Number of 2nd Cons Apps Held'!$H$16</f>
        <v>0</v>
      </c>
      <c r="L15" s="16">
        <f>SUM('[1]Number of Priority Apps Held'!$C16:$H16)</f>
        <v>109</v>
      </c>
      <c r="M15" s="17">
        <f>SUM('[1]District Court Family'!$C16:$H16)+SUM('[1]District Court Family Appeals'!$C16:$H16)</f>
        <v>61</v>
      </c>
      <c r="N15" s="17">
        <f>SUM('[1]CC Jud Sep &amp; Div'!$C16:$H16)</f>
        <v>0</v>
      </c>
      <c r="O15" s="94">
        <f>SUM([1]ADMCA!$C$16:H16)</f>
        <v>139</v>
      </c>
    </row>
    <row r="16" spans="1:15" s="5" customFormat="1" ht="15.5">
      <c r="A16" s="12" t="s">
        <v>19</v>
      </c>
      <c r="B16" s="33">
        <v>6</v>
      </c>
      <c r="C16" s="13">
        <f>'[1]Total Applications'!$H$17</f>
        <v>52</v>
      </c>
      <c r="D16" s="13">
        <f>SUM('[1]Total Applications'!$C$17:H17)</f>
        <v>307</v>
      </c>
      <c r="E16" s="14">
        <f>'[1]Waiting Times 1st Cons'!$H$17</f>
        <v>9</v>
      </c>
      <c r="F16" s="14">
        <f>'[1]Number Waiting Priority Apps'!$H$17</f>
        <v>5</v>
      </c>
      <c r="G16" s="14">
        <f>'[1]Numbers Waiting 1st Cons'!$H$17</f>
        <v>48</v>
      </c>
      <c r="H16" s="15">
        <f>'[1]Waiting Times 2nd Cons'!$F17</f>
        <v>0</v>
      </c>
      <c r="I16" s="15">
        <f>'[1]Numbers Waiting 2nd Cons'!$F17</f>
        <v>0</v>
      </c>
      <c r="J16" s="16">
        <f>SUM('[1]Number of 1st Cons Apps Held'!$C17:$H17)</f>
        <v>129</v>
      </c>
      <c r="K16" s="16">
        <f>'[1]Number of 2nd Cons Apps Held'!$H$17</f>
        <v>0</v>
      </c>
      <c r="L16" s="16">
        <f>SUM('[1]Number of Priority Apps Held'!$C17:$H17)</f>
        <v>23</v>
      </c>
      <c r="M16" s="17">
        <f>SUM('[1]District Court Family'!$C17:$H17)+SUM('[1]District Court Family Appeals'!$C17:$H17)</f>
        <v>135</v>
      </c>
      <c r="N16" s="17">
        <f>SUM('[1]CC Jud Sep &amp; Div'!$C17:$H17)</f>
        <v>0</v>
      </c>
      <c r="O16" s="94">
        <f>SUM([1]ADMCA!$C$17:H17)</f>
        <v>1</v>
      </c>
    </row>
    <row r="17" spans="1:15" s="5" customFormat="1" ht="14.25" customHeight="1">
      <c r="A17" s="12" t="s">
        <v>20</v>
      </c>
      <c r="B17" s="33">
        <v>5.7</v>
      </c>
      <c r="C17" s="13">
        <f>'[1]Total Applications'!$H$18</f>
        <v>182</v>
      </c>
      <c r="D17" s="13">
        <f>SUM('[1]Total Applications'!$C$18:H18)</f>
        <v>751</v>
      </c>
      <c r="E17" s="14">
        <f>'[1]Waiting Times 1st Cons'!$H$18</f>
        <v>4</v>
      </c>
      <c r="F17" s="14">
        <f>'[1]Number Waiting Priority Apps'!$H$18</f>
        <v>0</v>
      </c>
      <c r="G17" s="14">
        <f>'[1]Numbers Waiting 1st Cons'!$H$18</f>
        <v>7</v>
      </c>
      <c r="H17" s="15">
        <f>'[1]Waiting Times 2nd Cons'!$F18</f>
        <v>0</v>
      </c>
      <c r="I17" s="15">
        <f>'[1]Numbers Waiting 2nd Cons'!$F18</f>
        <v>0</v>
      </c>
      <c r="J17" s="16">
        <f>SUM('[1]Number of 1st Cons Apps Held'!$C18:$H18)</f>
        <v>941</v>
      </c>
      <c r="K17" s="16">
        <f>'[1]Number of 2nd Cons Apps Held'!$H$18</f>
        <v>0</v>
      </c>
      <c r="L17" s="16">
        <f>SUM('[1]Number of Priority Apps Held'!$C18:$H18)</f>
        <v>905</v>
      </c>
      <c r="M17" s="17">
        <f>SUM('[1]District Court Family'!$C18:$H18)+SUM('[1]District Court Family Appeals'!$C18:$H18)</f>
        <v>28</v>
      </c>
      <c r="N17" s="17">
        <f>SUM('[1]CC Jud Sep &amp; Div'!$C18:$H18)</f>
        <v>0</v>
      </c>
      <c r="O17" s="125">
        <f>SUM([1]ADMCA!$C$18:H18)</f>
        <v>0</v>
      </c>
    </row>
    <row r="18" spans="1:15" s="5" customFormat="1" ht="15.5">
      <c r="A18" s="12" t="s">
        <v>21</v>
      </c>
      <c r="B18" s="33">
        <v>5.8</v>
      </c>
      <c r="C18" s="13">
        <f>'[1]Total Applications'!$H$19</f>
        <v>17</v>
      </c>
      <c r="D18" s="13">
        <f>SUM('[1]Total Applications'!$C$19:H19)</f>
        <v>178</v>
      </c>
      <c r="E18" s="14">
        <f>'[1]Waiting Times 1st Cons'!$H$19</f>
        <v>16</v>
      </c>
      <c r="F18" s="14">
        <f>'[1]Number Waiting Priority Apps'!$H$19</f>
        <v>1</v>
      </c>
      <c r="G18" s="14">
        <f>'[1]Numbers Waiting 1st Cons'!$H$19</f>
        <v>54</v>
      </c>
      <c r="H18" s="15">
        <f>'[1]Waiting Times 2nd Cons'!$F19</f>
        <v>0</v>
      </c>
      <c r="I18" s="15">
        <f>'[1]Numbers Waiting 2nd Cons'!$F19</f>
        <v>0</v>
      </c>
      <c r="J18" s="16">
        <f>SUM('[1]Number of 1st Cons Apps Held'!$C19:$H19)</f>
        <v>110</v>
      </c>
      <c r="K18" s="16">
        <f>'[1]Number of 2nd Cons Apps Held'!$H$19</f>
        <v>0</v>
      </c>
      <c r="L18" s="16">
        <f>SUM('[1]Number of Priority Apps Held'!$C19:$H19)</f>
        <v>17</v>
      </c>
      <c r="M18" s="17">
        <f>SUM('[1]District Court Family'!$C19:$H19)+SUM('[1]District Court Family Appeals'!$C19:$H19)</f>
        <v>34</v>
      </c>
      <c r="N18" s="17">
        <f>SUM('[1]CC Jud Sep &amp; Div'!$C19:$H19)</f>
        <v>1</v>
      </c>
      <c r="O18" s="96">
        <f>SUM([1]ADMCA!$C$19:H19)</f>
        <v>3</v>
      </c>
    </row>
    <row r="19" spans="1:15" s="5" customFormat="1" ht="15.5">
      <c r="A19" s="12" t="s">
        <v>22</v>
      </c>
      <c r="B19" s="33">
        <v>5.3</v>
      </c>
      <c r="C19" s="13">
        <f>'[1]Total Applications'!$H$20+'[1]Total Applications'!$H$21</f>
        <v>40</v>
      </c>
      <c r="D19" s="13">
        <f>SUM('[1]Total Applications'!$C$20:H21)</f>
        <v>286</v>
      </c>
      <c r="E19" s="14">
        <f>MAX('[1]Waiting Times 1st Cons'!$H$20:$H$21)</f>
        <v>8</v>
      </c>
      <c r="F19" s="14">
        <f>'[1]Number Waiting Priority Apps'!$H$20+'[1]Number Waiting Priority Apps'!$H$21</f>
        <v>1</v>
      </c>
      <c r="G19" s="14">
        <f>'[1]Numbers Waiting 1st Cons'!$H$20+'[1]Numbers Waiting 1st Cons'!$H$21</f>
        <v>27</v>
      </c>
      <c r="H19" s="15">
        <f>MAX('[1]Waiting Times 2nd Cons'!$F20:$F21)</f>
        <v>0</v>
      </c>
      <c r="I19" s="15">
        <f>SUM('[1]Numbers Waiting 2nd Cons'!$F20:$F21)</f>
        <v>0</v>
      </c>
      <c r="J19" s="16">
        <f>SUM('[1]Number of 1st Cons Apps Held'!$C$20:$H21)</f>
        <v>125</v>
      </c>
      <c r="K19" s="16">
        <f>'[1]Number of 2nd Cons Apps Held'!$H$20+'[1]Number of 2nd Cons Apps Held'!$H$21</f>
        <v>0</v>
      </c>
      <c r="L19" s="16">
        <f>SUM('[1]Number of Priority Apps Held'!$C$20:$H21)</f>
        <v>12</v>
      </c>
      <c r="M19" s="17">
        <f>SUM('[1]District Court Family'!$C$20:$H21)+SUM('[1]District Court Family Appeals'!$C$20:$H21)</f>
        <v>120</v>
      </c>
      <c r="N19" s="17">
        <f>SUM('[1]CC Jud Sep &amp; Div'!$C$20:$H21)</f>
        <v>0</v>
      </c>
      <c r="O19" s="125">
        <f>SUM([1]ADMCA!$C$20:H21)</f>
        <v>10</v>
      </c>
    </row>
    <row r="20" spans="1:15" s="5" customFormat="1" ht="15.5">
      <c r="A20" s="12" t="s">
        <v>23</v>
      </c>
      <c r="B20" s="34">
        <v>3.8</v>
      </c>
      <c r="C20" s="13">
        <f>'[1]Total Applications'!$H$22</f>
        <v>29</v>
      </c>
      <c r="D20" s="13">
        <f>SUM('[1]Total Applications'!$C$22:H22)</f>
        <v>230</v>
      </c>
      <c r="E20" s="14">
        <f>'[1]Waiting Times 1st Cons'!$H$22</f>
        <v>7</v>
      </c>
      <c r="F20" s="14">
        <f>'[1]Number Waiting Priority Apps'!$H$22</f>
        <v>2</v>
      </c>
      <c r="G20" s="14">
        <f>'[1]Numbers Waiting 1st Cons'!$H$22</f>
        <v>24</v>
      </c>
      <c r="H20" s="15">
        <f>'[1]Waiting Times 2nd Cons'!$F22</f>
        <v>0</v>
      </c>
      <c r="I20" s="15">
        <f>'[1]Numbers Waiting 2nd Cons'!$F22</f>
        <v>0</v>
      </c>
      <c r="J20" s="16">
        <f>SUM('[1]Number of 1st Cons Apps Held'!$C22:$H22)</f>
        <v>70</v>
      </c>
      <c r="K20" s="16">
        <f>'[1]Number of 2nd Cons Apps Held'!$H$22</f>
        <v>0</v>
      </c>
      <c r="L20" s="16">
        <f>SUM('[1]Number of Priority Apps Held'!$C22:$H22)</f>
        <v>14</v>
      </c>
      <c r="M20" s="17">
        <f>SUM('[1]District Court Family'!$C22:$H22)+SUM('[1]District Court Family Appeals'!$C22:$H22)</f>
        <v>81</v>
      </c>
      <c r="N20" s="17">
        <f>SUM('[1]CC Jud Sep &amp; Div'!$C22:$H22)</f>
        <v>1</v>
      </c>
      <c r="O20" s="125">
        <f>SUM([1]ADMCA!$C$22:H22)</f>
        <v>7</v>
      </c>
    </row>
    <row r="21" spans="1:15" s="5" customFormat="1" ht="15.5">
      <c r="A21" s="12" t="s">
        <v>24</v>
      </c>
      <c r="B21" s="34">
        <v>4.5999999999999996</v>
      </c>
      <c r="C21" s="13">
        <f>'[1]Total Applications'!$H$23</f>
        <v>85</v>
      </c>
      <c r="D21" s="13">
        <f>SUM('[1]Total Applications'!$C$23:H23)</f>
        <v>510</v>
      </c>
      <c r="E21" s="14">
        <f>'[1]Waiting Times 1st Cons'!$H$23</f>
        <v>25</v>
      </c>
      <c r="F21" s="14">
        <f>'[1]Number Waiting Priority Apps'!$H$23</f>
        <v>4</v>
      </c>
      <c r="G21" s="14">
        <f>'[1]Numbers Waiting 1st Cons'!$H$23</f>
        <v>88</v>
      </c>
      <c r="H21" s="15">
        <f>'[1]Waiting Times 2nd Cons'!$F23</f>
        <v>0</v>
      </c>
      <c r="I21" s="15">
        <f>'[1]Numbers Waiting 2nd Cons'!$F23</f>
        <v>0</v>
      </c>
      <c r="J21" s="16">
        <f>SUM('[1]Number of 1st Cons Apps Held'!$C23:$H23)</f>
        <v>149</v>
      </c>
      <c r="K21" s="16">
        <f>'[1]Number of 2nd Cons Apps Held'!$H$23</f>
        <v>0</v>
      </c>
      <c r="L21" s="16">
        <f>SUM('[1]Number of Priority Apps Held'!$C23:$H23)</f>
        <v>44</v>
      </c>
      <c r="M21" s="17">
        <f>SUM('[1]District Court Family'!$C23:$H23)+SUM('[1]District Court Family Appeals'!$C23:$H23)</f>
        <v>257</v>
      </c>
      <c r="N21" s="17">
        <f>SUM('[1]CC Jud Sep &amp; Div'!$C23:$H23)</f>
        <v>5</v>
      </c>
      <c r="O21" s="125">
        <f>SUM([1]ADMCA!$C$23:H23)</f>
        <v>14</v>
      </c>
    </row>
    <row r="22" spans="1:15" s="5" customFormat="1" ht="15.5">
      <c r="A22" s="12" t="s">
        <v>25</v>
      </c>
      <c r="B22" s="34">
        <v>3</v>
      </c>
      <c r="C22" s="13">
        <f>'[1]Total Applications'!$H$24</f>
        <v>14</v>
      </c>
      <c r="D22" s="13">
        <f>SUM('[1]Total Applications'!$C$24:H24)</f>
        <v>185</v>
      </c>
      <c r="E22" s="14">
        <f>'[1]Waiting Times 1st Cons'!$H$24</f>
        <v>30</v>
      </c>
      <c r="F22" s="14">
        <f>'[1]Number Waiting Priority Apps'!$H$24</f>
        <v>4</v>
      </c>
      <c r="G22" s="14">
        <f>'[1]Numbers Waiting 1st Cons'!$H$24</f>
        <v>37</v>
      </c>
      <c r="H22" s="15">
        <f>'[1]Waiting Times 2nd Cons'!$F24</f>
        <v>0</v>
      </c>
      <c r="I22" s="15">
        <f>'[1]Numbers Waiting 2nd Cons'!$F24</f>
        <v>0</v>
      </c>
      <c r="J22" s="16">
        <f>SUM('[1]Number of 1st Cons Apps Held'!$C24:$H24)</f>
        <v>50</v>
      </c>
      <c r="K22" s="16">
        <f>'[1]Number of 2nd Cons Apps Held'!$H$24</f>
        <v>0</v>
      </c>
      <c r="L22" s="16">
        <f>SUM('[1]Number of Priority Apps Held'!$C24:$H24)</f>
        <v>9</v>
      </c>
      <c r="M22" s="17">
        <f>SUM('[1]District Court Family'!$C24:$H24)+SUM('[1]District Court Family Appeals'!$C24:$H24)</f>
        <v>99</v>
      </c>
      <c r="N22" s="17">
        <f>SUM('[1]CC Jud Sep &amp; Div'!$C24:$H24)</f>
        <v>0</v>
      </c>
      <c r="O22" s="125">
        <f>SUM([1]ADMCA!$C$24:H24)</f>
        <v>2</v>
      </c>
    </row>
    <row r="23" spans="1:15" s="5" customFormat="1" ht="31">
      <c r="A23" s="12" t="s">
        <v>46</v>
      </c>
      <c r="B23" s="34">
        <v>1</v>
      </c>
      <c r="C23" s="13">
        <f>'[1]Total Applications'!$H$25</f>
        <v>2</v>
      </c>
      <c r="D23" s="13">
        <f>SUM('[1]Total Applications'!$C$25:H25)</f>
        <v>14</v>
      </c>
      <c r="E23" s="14">
        <f>'[1]Waiting Times 1st Cons'!$H$25</f>
        <v>0</v>
      </c>
      <c r="F23" s="14">
        <f>'[1]Number Waiting Priority Apps'!$H$25</f>
        <v>0</v>
      </c>
      <c r="G23" s="14">
        <f>'[1]Numbers Waiting 1st Cons'!$H$25</f>
        <v>1</v>
      </c>
      <c r="H23" s="15"/>
      <c r="I23" s="15"/>
      <c r="J23" s="16">
        <f>SUM('[1]Number of 1st Cons Apps Held'!$C25:$H25)</f>
        <v>18</v>
      </c>
      <c r="K23" s="16">
        <f>'[1]Number of 2nd Cons Apps Held'!$H$25</f>
        <v>0</v>
      </c>
      <c r="L23" s="16">
        <f>SUM('[1]Number of Priority Apps Held'!$C25:$H25)</f>
        <v>0</v>
      </c>
      <c r="M23" s="17">
        <f>SUM('[1]District Court Family'!$C25:$H25)+SUM('[1]District Court Family Appeals'!$C25:$H25)</f>
        <v>0</v>
      </c>
      <c r="N23" s="17">
        <f>SUM('[1]CC Jud Sep &amp; Div'!$C25:$H25)</f>
        <v>0</v>
      </c>
      <c r="O23" s="99">
        <f>SUM([1]ADMCA!$C$25:H25)</f>
        <v>0</v>
      </c>
    </row>
    <row r="24" spans="1:15" s="5" customFormat="1" ht="15.5">
      <c r="A24" s="12" t="s">
        <v>26</v>
      </c>
      <c r="B24" s="33">
        <v>2.5316999999999998</v>
      </c>
      <c r="C24" s="13">
        <f>'[1]Total Applications'!$H$26+'[1]Total Applications'!$H$27</f>
        <v>23</v>
      </c>
      <c r="D24" s="13">
        <f>SUM('[1]Total Applications'!$C$26:H27)</f>
        <v>117</v>
      </c>
      <c r="E24" s="14">
        <f>MAX('[1]Waiting Times 1st Cons'!$H$26:$H$27)</f>
        <v>14</v>
      </c>
      <c r="F24" s="14">
        <f>'[1]Number Waiting Priority Apps'!$H$26+'[1]Number Waiting Priority Apps'!$H$27</f>
        <v>0</v>
      </c>
      <c r="G24" s="14">
        <f>'[1]Numbers Waiting 1st Cons'!$H$26+'[1]Numbers Waiting 1st Cons'!$H$27</f>
        <v>21</v>
      </c>
      <c r="H24" s="15">
        <f>MAX('[1]Waiting Times 2nd Cons'!$F25:F26)</f>
        <v>0</v>
      </c>
      <c r="I24" s="15">
        <f>SUM('[1]Numbers Waiting 2nd Cons'!$F25:F26)</f>
        <v>0</v>
      </c>
      <c r="J24" s="16">
        <f>SUM('[1]Number of 1st Cons Apps Held'!$C$26:$H27)</f>
        <v>47</v>
      </c>
      <c r="K24" s="16">
        <f>'[1]Number of 2nd Cons Apps Held'!$H$26+'[1]Number of 2nd Cons Apps Held'!$H$27</f>
        <v>0</v>
      </c>
      <c r="L24" s="16">
        <f>SUM('[1]Number of Priority Apps Held'!$C$26:$H27)</f>
        <v>16</v>
      </c>
      <c r="M24" s="17">
        <f>SUM('[1]District Court Family Appeals'!$C$26:$H27)+SUM('[1]District Court Family'!$C$26:$H27)</f>
        <v>47</v>
      </c>
      <c r="N24" s="17">
        <f>SUM('[1]CC Jud Sep &amp; Div'!$C$26:$H27)</f>
        <v>0</v>
      </c>
      <c r="O24" s="125">
        <f>SUM([1]ADMCA!$C$26:H27)</f>
        <v>1</v>
      </c>
    </row>
    <row r="25" spans="1:15" s="5" customFormat="1" ht="15.5">
      <c r="A25" s="12" t="s">
        <v>27</v>
      </c>
      <c r="B25" s="34">
        <v>4</v>
      </c>
      <c r="C25" s="13">
        <f>'[1]Total Applications'!$H$29</f>
        <v>52</v>
      </c>
      <c r="D25" s="13">
        <f>SUM('[1]Total Applications'!$C$29:H29)</f>
        <v>328</v>
      </c>
      <c r="E25" s="14">
        <f>'[1]Waiting Times 1st Cons'!$H$29</f>
        <v>13</v>
      </c>
      <c r="F25" s="14">
        <f>'[1]Number Waiting Priority Apps'!$H$29</f>
        <v>4</v>
      </c>
      <c r="G25" s="14">
        <f>'[1]Numbers Waiting 1st Cons'!$H$29</f>
        <v>38</v>
      </c>
      <c r="H25" s="15">
        <f>'[1]Waiting Times 2nd Cons'!$F28</f>
        <v>0</v>
      </c>
      <c r="I25" s="15">
        <f>'[1]Numbers Waiting 2nd Cons'!$F28</f>
        <v>0</v>
      </c>
      <c r="J25" s="16">
        <f>SUM('[1]Number of 1st Cons Apps Held'!$C29:$H29)</f>
        <v>96</v>
      </c>
      <c r="K25" s="16">
        <f>'[1]Number of 2nd Cons Apps Held'!$H$29</f>
        <v>0</v>
      </c>
      <c r="L25" s="16">
        <f>SUM('[1]Number of Priority Apps Held'!$C29:$H29)</f>
        <v>9</v>
      </c>
      <c r="M25" s="17">
        <f>SUM('[1]District Court Family'!$C29:$H29)+SUM('[1]District Court Family Appeals'!$C29:$H29)</f>
        <v>197</v>
      </c>
      <c r="N25" s="17">
        <f>SUM('[1]CC Jud Sep &amp; Div'!$C29:$H29)</f>
        <v>0</v>
      </c>
      <c r="O25" s="125">
        <f>SUM([1]ADMCA!$C$29:H29)</f>
        <v>1</v>
      </c>
    </row>
    <row r="26" spans="1:15" s="5" customFormat="1" ht="15.5">
      <c r="A26" s="12" t="s">
        <v>28</v>
      </c>
      <c r="B26" s="34">
        <v>4</v>
      </c>
      <c r="C26" s="13">
        <f>'[1]Total Applications'!$H$30</f>
        <v>29</v>
      </c>
      <c r="D26" s="13">
        <f>SUM('[1]Total Applications'!$C$30:H30)</f>
        <v>229</v>
      </c>
      <c r="E26" s="14">
        <f>'[1]Waiting Times 1st Cons'!$H$30</f>
        <v>17</v>
      </c>
      <c r="F26" s="14">
        <f>'[1]Number Waiting Priority Apps'!$H$30</f>
        <v>7</v>
      </c>
      <c r="G26" s="14">
        <f>'[1]Numbers Waiting 1st Cons'!$H$30</f>
        <v>41</v>
      </c>
      <c r="H26" s="15">
        <f>'[1]Waiting Times 2nd Cons'!$F29</f>
        <v>0</v>
      </c>
      <c r="I26" s="15">
        <f>'[1]Numbers Waiting 2nd Cons'!$F29</f>
        <v>0</v>
      </c>
      <c r="J26" s="16">
        <f>SUM('[1]Number of 1st Cons Apps Held'!$C30:$H30)</f>
        <v>59</v>
      </c>
      <c r="K26" s="16">
        <f>'[1]Number of 2nd Cons Apps Held'!$H$30</f>
        <v>0</v>
      </c>
      <c r="L26" s="16">
        <f>SUM('[1]Number of Priority Apps Held'!$C30:$H30)</f>
        <v>14</v>
      </c>
      <c r="M26" s="17">
        <f>SUM('[1]District Court Family'!$C30:$H30)+SUM('[1]District Court Family Appeals'!$C30:$H30)</f>
        <v>102</v>
      </c>
      <c r="N26" s="17">
        <f>SUM('[1]CC Jud Sep &amp; Div'!$C30:$H30)</f>
        <v>0</v>
      </c>
      <c r="O26" s="96">
        <f>SUM([1]ADMCA!$C$30:H30)</f>
        <v>12</v>
      </c>
    </row>
    <row r="27" spans="1:15" s="5" customFormat="1" ht="15.5">
      <c r="A27" s="12" t="s">
        <v>29</v>
      </c>
      <c r="B27" s="34">
        <v>3</v>
      </c>
      <c r="C27" s="13">
        <f>'[1]Total Applications'!$H$31</f>
        <v>20</v>
      </c>
      <c r="D27" s="13">
        <f>SUM('[1]Total Applications'!$C$31:H31)</f>
        <v>136</v>
      </c>
      <c r="E27" s="14">
        <f>'[1]Waiting Times 1st Cons'!$H$31</f>
        <v>9</v>
      </c>
      <c r="F27" s="14">
        <f>'[1]Number Waiting Priority Apps'!$H$31</f>
        <v>2</v>
      </c>
      <c r="G27" s="14">
        <f>'[1]Numbers Waiting 1st Cons'!$H$31</f>
        <v>22</v>
      </c>
      <c r="H27" s="15">
        <f>'[1]Waiting Times 2nd Cons'!$F30</f>
        <v>0</v>
      </c>
      <c r="I27" s="15">
        <f>'[1]Numbers Waiting 2nd Cons'!$F30</f>
        <v>0</v>
      </c>
      <c r="J27" s="16">
        <f>SUM('[1]Number of 1st Cons Apps Held'!$C31:$H31)</f>
        <v>49</v>
      </c>
      <c r="K27" s="16">
        <f>'[1]Number of 2nd Cons Apps Held'!$H$31</f>
        <v>0</v>
      </c>
      <c r="L27" s="16">
        <f>SUM('[1]Number of Priority Apps Held'!$C31:$H31)</f>
        <v>9</v>
      </c>
      <c r="M27" s="17">
        <f>SUM('[1]District Court Family'!$C31:$H31)+SUM('[1]District Court Family Appeals'!$C31:$H31)</f>
        <v>63</v>
      </c>
      <c r="N27" s="17">
        <f>SUM('[1]CC Jud Sep &amp; Div'!$C31:$H31)</f>
        <v>0</v>
      </c>
      <c r="O27" s="125">
        <f>SUM([1]ADMCA!$C$31:H31)</f>
        <v>0</v>
      </c>
    </row>
    <row r="28" spans="1:15" s="5" customFormat="1" ht="15.5">
      <c r="A28" s="12" t="s">
        <v>30</v>
      </c>
      <c r="B28" s="34">
        <v>3</v>
      </c>
      <c r="C28" s="13">
        <f>'[1]Total Applications'!$H$32</f>
        <v>30</v>
      </c>
      <c r="D28" s="13">
        <f>SUM('[1]Total Applications'!$C$32:H32)</f>
        <v>173</v>
      </c>
      <c r="E28" s="14">
        <f>'[1]Waiting Times 1st Cons'!$H$32</f>
        <v>29</v>
      </c>
      <c r="F28" s="14">
        <f>'[1]Number Waiting Priority Apps'!$H$32</f>
        <v>5</v>
      </c>
      <c r="G28" s="14">
        <f>'[1]Numbers Waiting 1st Cons'!$H$32</f>
        <v>80</v>
      </c>
      <c r="H28" s="15">
        <f>'[1]Waiting Times 2nd Cons'!$F31</f>
        <v>0</v>
      </c>
      <c r="I28" s="15">
        <f>'[1]Numbers Waiting 2nd Cons'!$F31</f>
        <v>0</v>
      </c>
      <c r="J28" s="16">
        <f>SUM('[1]Number of 1st Cons Apps Held'!$C32:$H32)</f>
        <v>20</v>
      </c>
      <c r="K28" s="16">
        <f>'[1]Number of 2nd Cons Apps Held'!$H$32</f>
        <v>0</v>
      </c>
      <c r="L28" s="16">
        <f>SUM('[1]Number of Priority Apps Held'!$C32:$H32)</f>
        <v>9</v>
      </c>
      <c r="M28" s="17">
        <f>SUM('[1]District Court Family'!$C32:$H32)+SUM('[1]District Court Family Appeals'!$C32:$H32)</f>
        <v>69</v>
      </c>
      <c r="N28" s="17">
        <f>SUM('[1]CC Jud Sep &amp; Div'!$C32:$H32)</f>
        <v>6</v>
      </c>
      <c r="O28" s="126">
        <f>SUM([1]ADMCA!$C$32:H32)</f>
        <v>0</v>
      </c>
    </row>
    <row r="29" spans="1:15" s="5" customFormat="1" ht="15.5">
      <c r="A29" s="12" t="s">
        <v>31</v>
      </c>
      <c r="B29" s="34">
        <v>2.6</v>
      </c>
      <c r="C29" s="13">
        <f>'[1]Total Applications'!$H$33</f>
        <v>24</v>
      </c>
      <c r="D29" s="13">
        <f>SUM('[1]Total Applications'!$C$33:H33)</f>
        <v>153</v>
      </c>
      <c r="E29" s="14">
        <f>'[1]Waiting Times 1st Cons'!$H$33</f>
        <v>38</v>
      </c>
      <c r="F29" s="14">
        <f>'[1]Number Waiting Priority Apps'!$H$33</f>
        <v>7</v>
      </c>
      <c r="G29" s="14">
        <f>'[1]Numbers Waiting 1st Cons'!$H$33</f>
        <v>135</v>
      </c>
      <c r="H29" s="15">
        <f>'[1]Waiting Times 2nd Cons'!$F32</f>
        <v>0</v>
      </c>
      <c r="I29" s="15">
        <f>'[1]Numbers Waiting 2nd Cons'!$F32</f>
        <v>0</v>
      </c>
      <c r="J29" s="16">
        <f>SUM('[1]Number of 1st Cons Apps Held'!$C33:$H33)</f>
        <v>76</v>
      </c>
      <c r="K29" s="16">
        <f>'[1]Number of 2nd Cons Apps Held'!$H$33</f>
        <v>0</v>
      </c>
      <c r="L29" s="16">
        <f>SUM('[1]Number of Priority Apps Held'!$C33:$H33)</f>
        <v>30</v>
      </c>
      <c r="M29" s="17">
        <f>SUM('[1]District Court Family'!$C33:$H33)+SUM('[1]District Court Family Appeals'!$C33:$H33)</f>
        <v>20</v>
      </c>
      <c r="N29" s="17">
        <f>SUM('[1]CC Jud Sep &amp; Div'!$C33:$H33)</f>
        <v>0</v>
      </c>
      <c r="O29" s="126">
        <f>SUM([1]ADMCA!$C$33:H33)</f>
        <v>2</v>
      </c>
    </row>
    <row r="30" spans="1:15" s="5" customFormat="1" ht="15.5">
      <c r="A30" s="12" t="s">
        <v>32</v>
      </c>
      <c r="B30" s="34">
        <v>14</v>
      </c>
      <c r="C30" s="13">
        <f>'[1]Total Applications'!$H$34+'[1]Total Applications'!$H$35</f>
        <v>814</v>
      </c>
      <c r="D30" s="13">
        <f>SUM('[1]Total Applications'!$C$34:H35)</f>
        <v>5258</v>
      </c>
      <c r="E30" s="14">
        <f>'[1]Waiting Times 1st Cons'!$H$34</f>
        <v>12</v>
      </c>
      <c r="F30" s="14">
        <f>'[1]Number Waiting Priority Apps'!$H$34</f>
        <v>1</v>
      </c>
      <c r="G30" s="14">
        <f>'[1]Numbers Waiting 1st Cons'!$H$34</f>
        <v>31</v>
      </c>
      <c r="H30" s="15">
        <f>MAX('[1]Waiting Times 2nd Cons'!$F33)</f>
        <v>0</v>
      </c>
      <c r="I30" s="15">
        <f>SUM('[1]Numbers Waiting 2nd Cons'!$F33)</f>
        <v>0</v>
      </c>
      <c r="J30" s="16">
        <f>SUM('[1]Number of 1st Cons Apps Held'!$C34:H35)</f>
        <v>535</v>
      </c>
      <c r="K30" s="16">
        <f>'[1]Number of 2nd Cons Apps Held'!$H$34+'[1]Number of 2nd Cons Apps Held'!$H$35</f>
        <v>0</v>
      </c>
      <c r="L30" s="16">
        <f>SUM('[1]Number of Priority Apps Held'!$C34:$H35)</f>
        <v>463</v>
      </c>
      <c r="M30" s="17">
        <f>SUM('[1]District Court Family Appeals'!$C$34:$H34)+SUM('[1]District Court Family'!$C34:$H34)</f>
        <v>25</v>
      </c>
      <c r="N30" s="17">
        <f>SUM('[1]CC Jud Sep &amp; Div'!$C34:$H34)</f>
        <v>0</v>
      </c>
      <c r="O30" s="96">
        <f>SUM([1]ADMCA!$C$34:H34)</f>
        <v>2</v>
      </c>
    </row>
    <row r="31" spans="1:15" s="5" customFormat="1" ht="15.5">
      <c r="A31" s="12" t="s">
        <v>33</v>
      </c>
      <c r="B31" s="34">
        <v>3</v>
      </c>
      <c r="C31" s="13">
        <f>'[1]Total Applications'!$H$36</f>
        <v>18</v>
      </c>
      <c r="D31" s="13">
        <f>SUM('[1]Total Applications'!$C$36:H36)</f>
        <v>107</v>
      </c>
      <c r="E31" s="14">
        <f>'[1]Waiting Times 1st Cons'!$H$36</f>
        <v>31</v>
      </c>
      <c r="F31" s="14">
        <f>'[1]Number Waiting Priority Apps'!$H$36</f>
        <v>4</v>
      </c>
      <c r="G31" s="14">
        <f>'[1]Numbers Waiting 1st Cons'!$H$36</f>
        <v>85</v>
      </c>
      <c r="H31" s="15">
        <f>'[1]Waiting Times 2nd Cons'!$F35</f>
        <v>0</v>
      </c>
      <c r="I31" s="15">
        <f>'[1]Numbers Waiting 2nd Cons'!$F35</f>
        <v>0</v>
      </c>
      <c r="J31" s="16">
        <f>SUM('[1]Number of 1st Cons Apps Held'!$C36:$H36)</f>
        <v>46</v>
      </c>
      <c r="K31" s="16">
        <f>'[1]Number of 2nd Cons Apps Held'!$H$36</f>
        <v>0</v>
      </c>
      <c r="L31" s="16">
        <f>SUM('[1]Number of Priority Apps Held'!$C36:$H36)</f>
        <v>11</v>
      </c>
      <c r="M31" s="17">
        <f>SUM('[1]District Court Family'!$C36:$H36)+SUM('[1]District Court Family Appeals'!$C36:$H36)</f>
        <v>20</v>
      </c>
      <c r="N31" s="17">
        <f>SUM('[1]CC Jud Sep &amp; Div'!$C36:$H36)</f>
        <v>7</v>
      </c>
      <c r="O31" s="125">
        <f>SUM([1]ADMCA!$C$36:H36)</f>
        <v>0</v>
      </c>
    </row>
    <row r="32" spans="1:15" s="5" customFormat="1" ht="15.5">
      <c r="A32" s="12" t="s">
        <v>34</v>
      </c>
      <c r="B32" s="34">
        <v>4.8</v>
      </c>
      <c r="C32" s="13">
        <f>'[1]Total Applications'!$H$37</f>
        <v>38</v>
      </c>
      <c r="D32" s="13">
        <f>SUM('[1]Total Applications'!$C$37:H37)</f>
        <v>282</v>
      </c>
      <c r="E32" s="14">
        <f>'[1]Waiting Times 1st Cons'!$H$37</f>
        <v>1</v>
      </c>
      <c r="F32" s="14">
        <f>'[1]Number Waiting Priority Apps'!$H$37</f>
        <v>2</v>
      </c>
      <c r="G32" s="14">
        <f>'[1]Numbers Waiting 1st Cons'!$H$37</f>
        <v>7</v>
      </c>
      <c r="H32" s="15">
        <f>'[1]Waiting Times 2nd Cons'!$F36</f>
        <v>0</v>
      </c>
      <c r="I32" s="15">
        <f>'[1]Numbers Waiting 2nd Cons'!$F36</f>
        <v>0</v>
      </c>
      <c r="J32" s="16">
        <f>SUM('[1]Number of 1st Cons Apps Held'!$C37:$H37)</f>
        <v>124</v>
      </c>
      <c r="K32" s="16">
        <f>'[1]Number of 2nd Cons Apps Held'!$H$37</f>
        <v>0</v>
      </c>
      <c r="L32" s="16">
        <f>SUM('[1]Number of Priority Apps Held'!$C37:$H37)</f>
        <v>30</v>
      </c>
      <c r="M32" s="17">
        <f>SUM('[1]District Court Family'!$C37:$H37)+SUM('[1]District Court Family Appeals'!$C37:$H37)</f>
        <v>124</v>
      </c>
      <c r="N32" s="17">
        <f>SUM('[1]CC Jud Sep &amp; Div'!$C37:$H37)</f>
        <v>0</v>
      </c>
      <c r="O32" s="126">
        <f>SUM([1]ADMCA!$C$37:H37)</f>
        <v>0</v>
      </c>
    </row>
    <row r="33" spans="1:15" s="5" customFormat="1" ht="15.5">
      <c r="A33" s="12" t="s">
        <v>35</v>
      </c>
      <c r="B33" s="34">
        <v>2</v>
      </c>
      <c r="C33" s="13">
        <f>'[1]Total Applications'!$H$38</f>
        <v>14</v>
      </c>
      <c r="D33" s="13">
        <f>SUM('[1]Total Applications'!$C$38:H38)</f>
        <v>74</v>
      </c>
      <c r="E33" s="14">
        <f>'[1]Waiting Times 1st Cons'!$H$38</f>
        <v>0</v>
      </c>
      <c r="F33" s="14">
        <f>'[1]Number Waiting Priority Apps'!$H$38</f>
        <v>0</v>
      </c>
      <c r="G33" s="14">
        <f>'[1]Numbers Waiting 1st Cons'!$H$38</f>
        <v>0</v>
      </c>
      <c r="H33" s="15">
        <f>'[1]Waiting Times 2nd Cons'!$F37</f>
        <v>0</v>
      </c>
      <c r="I33" s="15">
        <f>'[1]Numbers Waiting 2nd Cons'!$F37</f>
        <v>0</v>
      </c>
      <c r="J33" s="16">
        <f>SUM('[1]Number of 1st Cons Apps Held'!$C38:$H38)</f>
        <v>33</v>
      </c>
      <c r="K33" s="16">
        <f>'[1]Number of 2nd Cons Apps Held'!$H$38</f>
        <v>0</v>
      </c>
      <c r="L33" s="16">
        <f>SUM('[1]Number of Priority Apps Held'!$C38:$H38)</f>
        <v>1</v>
      </c>
      <c r="M33" s="17">
        <f>SUM('[1]District Court Family'!$C38:$H38)+SUM('[1]District Court Family Appeals'!$C38:$H38)</f>
        <v>33</v>
      </c>
      <c r="N33" s="17">
        <f>SUM('[1]CC Jud Sep &amp; Div'!$C38:$H38)</f>
        <v>0</v>
      </c>
      <c r="O33" s="126">
        <f>SUM([1]ADMCA!$C$38:H38)</f>
        <v>0</v>
      </c>
    </row>
    <row r="34" spans="1:15" s="5" customFormat="1" ht="15.5">
      <c r="A34" s="12" t="s">
        <v>36</v>
      </c>
      <c r="B34" s="34">
        <v>2.6</v>
      </c>
      <c r="C34" s="13">
        <f>'[1]Total Applications'!$H$39</f>
        <v>41</v>
      </c>
      <c r="D34" s="13">
        <f>SUM('[1]Total Applications'!$C$39:H39)</f>
        <v>201</v>
      </c>
      <c r="E34" s="14">
        <f>'[1]Waiting Times 1st Cons'!$H$39</f>
        <v>8</v>
      </c>
      <c r="F34" s="14">
        <f>'[1]Number Waiting Priority Apps'!$H$39</f>
        <v>7</v>
      </c>
      <c r="G34" s="14">
        <f>'[1]Numbers Waiting 1st Cons'!$H$39</f>
        <v>30</v>
      </c>
      <c r="H34" s="15">
        <f>'[1]Waiting Times 2nd Cons'!$F38</f>
        <v>0</v>
      </c>
      <c r="I34" s="15">
        <f>'[1]Numbers Waiting 2nd Cons'!$F38</f>
        <v>0</v>
      </c>
      <c r="J34" s="16">
        <f>SUM('[1]Number of 1st Cons Apps Held'!$C39:$H39)</f>
        <v>68</v>
      </c>
      <c r="K34" s="16">
        <f>'[1]Number of 2nd Cons Apps Held'!$H$39</f>
        <v>0</v>
      </c>
      <c r="L34" s="16">
        <f>SUM('[1]Number of Priority Apps Held'!$C39:$H39)</f>
        <v>16</v>
      </c>
      <c r="M34" s="17">
        <f>SUM('[1]District Court Family'!$C39:$H39)+SUM('[1]District Court Family Appeals'!$C39:$H39)</f>
        <v>81</v>
      </c>
      <c r="N34" s="17">
        <f>SUM('[1]CC Jud Sep &amp; Div'!$C39:$H39)</f>
        <v>0</v>
      </c>
      <c r="O34" s="96">
        <f>SUM([1]ADMCA!$C$39:H39)</f>
        <v>9</v>
      </c>
    </row>
    <row r="35" spans="1:15" s="5" customFormat="1" ht="15.5">
      <c r="A35" s="12" t="s">
        <v>37</v>
      </c>
      <c r="B35" s="34">
        <v>4</v>
      </c>
      <c r="C35" s="13">
        <f>'[1]Total Applications'!$H$40</f>
        <v>48</v>
      </c>
      <c r="D35" s="13">
        <f>SUM('[1]Total Applications'!$C$40:H40)</f>
        <v>279</v>
      </c>
      <c r="E35" s="14">
        <f>'[1]Waiting Times 1st Cons'!$H$40</f>
        <v>5</v>
      </c>
      <c r="F35" s="14">
        <f>'[1]Number Waiting Priority Apps'!$H$40</f>
        <v>2</v>
      </c>
      <c r="G35" s="14">
        <f>'[1]Numbers Waiting 1st Cons'!$H$40</f>
        <v>26</v>
      </c>
      <c r="H35" s="15">
        <f>'[1]Waiting Times 2nd Cons'!$F39</f>
        <v>0</v>
      </c>
      <c r="I35" s="15">
        <f>'[1]Numbers Waiting 2nd Cons'!$F39</f>
        <v>0</v>
      </c>
      <c r="J35" s="16">
        <f>SUM('[1]Number of 1st Cons Apps Held'!$C40:$H40)</f>
        <v>103</v>
      </c>
      <c r="K35" s="16">
        <f>'[1]Number of 2nd Cons Apps Held'!$H$40</f>
        <v>0</v>
      </c>
      <c r="L35" s="16">
        <f>SUM('[1]Number of Priority Apps Held'!$C40:$H40)</f>
        <v>22</v>
      </c>
      <c r="M35" s="17">
        <f>SUM('[1]District Court Family'!$C40:$H40)+SUM('[1]District Court Family Appeals'!$C40:$H40)</f>
        <v>119</v>
      </c>
      <c r="N35" s="17">
        <f>SUM('[1]CC Jud Sep &amp; Div'!$C40:$H40)</f>
        <v>0</v>
      </c>
      <c r="O35" s="94">
        <f>SUM([1]ADMCA!$C$40:H40)</f>
        <v>6</v>
      </c>
    </row>
    <row r="36" spans="1:15" s="5" customFormat="1" ht="16" thickBot="1">
      <c r="A36" s="18" t="s">
        <v>38</v>
      </c>
      <c r="B36" s="35">
        <v>3</v>
      </c>
      <c r="C36" s="106">
        <f>'[1]Total Applications'!$H$41</f>
        <v>33</v>
      </c>
      <c r="D36" s="106">
        <f>SUM('[1]Total Applications'!$C$41:H41)</f>
        <v>233</v>
      </c>
      <c r="E36" s="107">
        <f>'[1]Waiting Times 1st Cons'!$H$41</f>
        <v>19</v>
      </c>
      <c r="F36" s="107">
        <f>'[1]Number Waiting Priority Apps'!$H$41</f>
        <v>4</v>
      </c>
      <c r="G36" s="107">
        <f>'[1]Numbers Waiting 1st Cons'!$H$41</f>
        <v>45</v>
      </c>
      <c r="H36" s="20">
        <f>'[1]Waiting Times 2nd Cons'!$F40</f>
        <v>0</v>
      </c>
      <c r="I36" s="20">
        <f>'[1]Numbers Waiting 2nd Cons'!$F40</f>
        <v>0</v>
      </c>
      <c r="J36" s="81">
        <f>SUM('[1]Number of 1st Cons Apps Held'!$C41:$H41)</f>
        <v>88</v>
      </c>
      <c r="K36" s="81">
        <f>'[1]Number of 2nd Cons Apps Held'!$H$41</f>
        <v>0</v>
      </c>
      <c r="L36" s="81">
        <f>SUM('[1]Number of Priority Apps Held'!$C41:$H41)</f>
        <v>45</v>
      </c>
      <c r="M36" s="82">
        <f>SUM('[1]District Court Family'!$C41:$H41)+SUM('[1]District Court Family Appeals'!$C41:$H41)</f>
        <v>85</v>
      </c>
      <c r="N36" s="82">
        <f>SUM('[1]CC Jud Sep &amp; Div'!$C41:$H41)</f>
        <v>0</v>
      </c>
      <c r="O36" s="94">
        <f>SUM([1]ADMCA!$C$41:H41)</f>
        <v>20</v>
      </c>
    </row>
    <row r="37" spans="1:15" ht="14" thickTop="1">
      <c r="O37" s="130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25" right="0.25" top="0.75" bottom="0.75" header="0.3" footer="0.3"/>
  <pageSetup paperSize="8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7"/>
  <sheetViews>
    <sheetView zoomScale="60" zoomScaleNormal="60" workbookViewId="0">
      <pane xSplit="1" topLeftCell="B1" activePane="topRight" state="frozen"/>
      <selection activeCell="A4" sqref="A4"/>
      <selection pane="topRight" activeCell="O33" sqref="O33"/>
    </sheetView>
  </sheetViews>
  <sheetFormatPr defaultRowHeight="13.5"/>
  <cols>
    <col min="1" max="1" width="21.765625" bestFit="1" customWidth="1"/>
    <col min="2" max="2" width="15.61328125" bestFit="1" customWidth="1"/>
    <col min="3" max="5" width="14.61328125" customWidth="1"/>
    <col min="6" max="6" width="8.3828125" bestFit="1" customWidth="1"/>
    <col min="7" max="7" width="14.61328125" customWidth="1"/>
    <col min="8" max="9" width="14.15234375" hidden="1" customWidth="1"/>
    <col min="10" max="10" width="12.23046875" customWidth="1"/>
    <col min="11" max="11" width="10.61328125" style="19" hidden="1" customWidth="1"/>
    <col min="12" max="12" width="12.4609375" customWidth="1"/>
    <col min="13" max="14" width="22.61328125" customWidth="1"/>
    <col min="15" max="15" width="21.4609375" customWidth="1"/>
  </cols>
  <sheetData>
    <row r="1" spans="1:16" ht="25.5" thickTop="1">
      <c r="A1" s="145" t="s">
        <v>0</v>
      </c>
      <c r="B1" s="146"/>
      <c r="C1" s="146"/>
      <c r="D1" s="146"/>
      <c r="E1" s="1"/>
      <c r="F1" s="1"/>
      <c r="G1" s="1"/>
      <c r="H1" s="1"/>
      <c r="I1" s="1"/>
      <c r="J1" s="1"/>
      <c r="K1" s="1"/>
      <c r="L1" s="1"/>
      <c r="M1" s="1"/>
      <c r="N1" s="1"/>
      <c r="O1" s="105"/>
    </row>
    <row r="2" spans="1:16" ht="25">
      <c r="A2" s="147" t="s">
        <v>52</v>
      </c>
      <c r="B2" s="148"/>
      <c r="C2" s="148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59"/>
    </row>
    <row r="3" spans="1:16" ht="25">
      <c r="A3" s="21"/>
      <c r="B3" s="22"/>
      <c r="C3" s="2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59"/>
    </row>
    <row r="4" spans="1:16" s="5" customFormat="1" ht="18.75" customHeight="1">
      <c r="A4" s="4"/>
      <c r="B4" s="31" t="s">
        <v>45</v>
      </c>
      <c r="C4" s="149" t="s">
        <v>41</v>
      </c>
      <c r="D4" s="149"/>
      <c r="E4" s="150" t="s">
        <v>1</v>
      </c>
      <c r="F4" s="150"/>
      <c r="G4" s="150"/>
      <c r="H4" s="151" t="s">
        <v>2</v>
      </c>
      <c r="I4" s="151"/>
      <c r="J4" s="142" t="s">
        <v>3</v>
      </c>
      <c r="K4" s="142"/>
      <c r="L4" s="142"/>
      <c r="M4" s="143" t="s">
        <v>40</v>
      </c>
      <c r="N4" s="143"/>
      <c r="O4" s="144"/>
      <c r="P4" s="133"/>
    </row>
    <row r="5" spans="1:16" s="5" customFormat="1" ht="31">
      <c r="A5" s="6" t="s">
        <v>4</v>
      </c>
      <c r="B5" s="32"/>
      <c r="C5" s="7" t="s">
        <v>42</v>
      </c>
      <c r="D5" s="7" t="s">
        <v>5</v>
      </c>
      <c r="E5" s="8" t="s">
        <v>6</v>
      </c>
      <c r="F5" s="8" t="s">
        <v>7</v>
      </c>
      <c r="G5" s="8" t="s">
        <v>8</v>
      </c>
      <c r="H5" s="9" t="s">
        <v>6</v>
      </c>
      <c r="I5" s="9" t="s">
        <v>8</v>
      </c>
      <c r="J5" s="10" t="s">
        <v>43</v>
      </c>
      <c r="K5" s="10" t="s">
        <v>44</v>
      </c>
      <c r="L5" s="10" t="s">
        <v>7</v>
      </c>
      <c r="M5" s="11" t="s">
        <v>39</v>
      </c>
      <c r="N5" s="11" t="s">
        <v>9</v>
      </c>
      <c r="O5" s="63" t="s">
        <v>60</v>
      </c>
    </row>
    <row r="6" spans="1:16" s="5" customFormat="1" ht="15.5">
      <c r="A6" s="12" t="s">
        <v>10</v>
      </c>
      <c r="B6" s="36">
        <v>3.6</v>
      </c>
      <c r="C6" s="13">
        <f>'[1]Total Applications'!$I$4+'[1]Total Applications'!$I$5</f>
        <v>33</v>
      </c>
      <c r="D6" s="115">
        <f>SUM('[1]Total Applications'!$C$4:I5)</f>
        <v>226</v>
      </c>
      <c r="E6" s="14">
        <f>MAX('[1]Waiting Times 1st Cons'!$I$4+'[1]Waiting Times 1st Cons'!$I$5)</f>
        <v>4</v>
      </c>
      <c r="F6" s="14">
        <f>'[1]Number Waiting Priority Apps'!$I$4+'[1]Number Waiting Priority Apps'!$I$5</f>
        <v>1</v>
      </c>
      <c r="G6" s="14">
        <f>'[1]Numbers Waiting 1st Cons'!$I$4+'[1]Numbers Waiting 1st Cons'!$I$5</f>
        <v>13</v>
      </c>
      <c r="H6" s="15">
        <f>MAX('[1]Waiting Times 2nd Cons'!$F4:$F5)</f>
        <v>0</v>
      </c>
      <c r="I6" s="15">
        <f>SUM('[1]Numbers Waiting 1st Cons'!$F4:$F5)</f>
        <v>13</v>
      </c>
      <c r="J6" s="16">
        <f>SUM('[1]Number of 1st Cons Apps Held'!$C$4:$I5)</f>
        <v>83</v>
      </c>
      <c r="K6" s="16">
        <f>'[1]Number of 2nd Cons Apps Held'!$I$4+'[1]Number of 2nd Cons Apps Held'!$I$5</f>
        <v>0</v>
      </c>
      <c r="L6" s="16">
        <f>SUM('[1]Number of Priority Apps Held'!$C$4:$I5)</f>
        <v>13</v>
      </c>
      <c r="M6" s="17">
        <f>SUM('[1]District Court Family'!$C4:$I5)+SUM('[1]District Court Family Appeals'!$C4:$I5)</f>
        <v>97</v>
      </c>
      <c r="N6" s="17">
        <f>SUM('[1]CC Jud Sep &amp; Div'!$C$4:$I5)</f>
        <v>0</v>
      </c>
      <c r="O6" s="126">
        <f>SUM([1]ADMCA!$C$4:I5)</f>
        <v>0</v>
      </c>
    </row>
    <row r="7" spans="1:16" s="5" customFormat="1" ht="15.5">
      <c r="A7" s="12" t="s">
        <v>11</v>
      </c>
      <c r="B7" s="36">
        <v>3</v>
      </c>
      <c r="C7" s="13">
        <f>'[1]Total Applications'!$I$6</f>
        <v>7</v>
      </c>
      <c r="D7" s="13">
        <f>SUM('[1]Total Applications'!$C$6:I6)</f>
        <v>42</v>
      </c>
      <c r="E7" s="14">
        <f>'[1]Waiting Times 1st Cons'!$I$6</f>
        <v>16</v>
      </c>
      <c r="F7" s="14">
        <f>'[1]Number Waiting Priority Apps'!$I$6</f>
        <v>0</v>
      </c>
      <c r="G7" s="14">
        <f>'[1]Numbers Waiting 1st Cons'!$I$6</f>
        <v>24</v>
      </c>
      <c r="H7" s="15">
        <f>'[1]Waiting Times 2nd Cons'!$F6</f>
        <v>0</v>
      </c>
      <c r="I7" s="15">
        <f>'[1]Numbers Waiting 2nd Cons'!$F6</f>
        <v>0</v>
      </c>
      <c r="J7" s="16">
        <f>SUM('[1]Number of 1st Cons Apps Held'!$C6:$I6)</f>
        <v>44</v>
      </c>
      <c r="K7" s="16">
        <f>'[1]Number of 2nd Cons Apps Held'!$I$6</f>
        <v>0</v>
      </c>
      <c r="L7" s="16">
        <f>SUM('[1]Number of Priority Apps Held'!$C6:$I6)</f>
        <v>3</v>
      </c>
      <c r="M7" s="17">
        <f>SUM('[1]District Court Family'!$C6:$I6)+SUM('[1]District Court Family Appeals'!$C6:$I6)</f>
        <v>14</v>
      </c>
      <c r="N7" s="17">
        <f>SUM('[1]CC Jud Sep &amp; Div'!$C6:$I6)</f>
        <v>3</v>
      </c>
      <c r="O7" s="94">
        <f>SUM([1]ADMCA!$C6:I$6)</f>
        <v>0</v>
      </c>
    </row>
    <row r="8" spans="1:16" s="5" customFormat="1" ht="15.5">
      <c r="A8" s="12" t="s">
        <v>12</v>
      </c>
      <c r="B8" s="36">
        <v>3.5</v>
      </c>
      <c r="C8" s="13">
        <f>'[1]Total Applications'!$I$7</f>
        <v>25</v>
      </c>
      <c r="D8" s="13">
        <f>SUM('[1]Total Applications'!$C$7:I7)</f>
        <v>182</v>
      </c>
      <c r="E8" s="14">
        <f>'[1]Waiting Times 1st Cons'!$I$7</f>
        <v>20</v>
      </c>
      <c r="F8" s="14">
        <f>'[1]Number Waiting Priority Apps'!$I$7</f>
        <v>3</v>
      </c>
      <c r="G8" s="14">
        <f>'[1]Numbers Waiting 1st Cons'!$I$7</f>
        <v>55</v>
      </c>
      <c r="H8" s="15">
        <f>'[1]Waiting Times 2nd Cons'!$F7</f>
        <v>0</v>
      </c>
      <c r="I8" s="15">
        <f>'[1]Numbers Waiting 2nd Cons'!$F7</f>
        <v>0</v>
      </c>
      <c r="J8" s="16">
        <f>SUM('[1]Number of 1st Cons Apps Held'!$C7:$I7)</f>
        <v>115</v>
      </c>
      <c r="K8" s="16">
        <f>'[1]Number of 2nd Cons Apps Held'!$I$7</f>
        <v>0</v>
      </c>
      <c r="L8" s="16">
        <f>SUM('[1]Number of Priority Apps Held'!$C7:$I7)</f>
        <v>29</v>
      </c>
      <c r="M8" s="17">
        <f>SUM('[1]District Court Family'!$C7:$I7)+SUM('[1]District Court Family Appeals'!$C7:$I7)</f>
        <v>46</v>
      </c>
      <c r="N8" s="17">
        <f>SUM('[1]CC Jud Sep &amp; Div'!$C7:$I7)</f>
        <v>0</v>
      </c>
      <c r="O8" s="94">
        <f>SUM([1]ADMCA!$C$7:I7)</f>
        <v>19</v>
      </c>
    </row>
    <row r="9" spans="1:16" s="5" customFormat="1" ht="15.5">
      <c r="A9" s="12" t="s">
        <v>13</v>
      </c>
      <c r="B9" s="36">
        <v>1.9</v>
      </c>
      <c r="C9" s="13">
        <f>'[1]Total Applications'!$I$8</f>
        <v>28</v>
      </c>
      <c r="D9" s="13">
        <f>SUM('[1]Total Applications'!$C$8:I8)</f>
        <v>161</v>
      </c>
      <c r="E9" s="14">
        <f>'[1]Waiting Times 1st Cons'!$I$8</f>
        <v>13</v>
      </c>
      <c r="F9" s="14">
        <f>'[1]Number Waiting Priority Apps'!$I$8</f>
        <v>4</v>
      </c>
      <c r="G9" s="14">
        <f>'[1]Numbers Waiting 1st Cons'!$I$8</f>
        <v>43</v>
      </c>
      <c r="H9" s="15">
        <f>'[1]Waiting Times 2nd Cons'!$F8</f>
        <v>0</v>
      </c>
      <c r="I9" s="15">
        <f>'[1]Numbers Waiting 2nd Cons'!$F8</f>
        <v>0</v>
      </c>
      <c r="J9" s="16">
        <f>SUM('[1]Number of 1st Cons Apps Held'!$C8:$I8)</f>
        <v>93</v>
      </c>
      <c r="K9" s="16">
        <f>'[1]Number of 2nd Cons Apps Held'!$I$8</f>
        <v>0</v>
      </c>
      <c r="L9" s="16">
        <f>SUM('[1]Number of Priority Apps Held'!$C8:$I8)</f>
        <v>24</v>
      </c>
      <c r="M9" s="17">
        <f>SUM('[1]District Court Family'!$C8:$I8)+SUM('[1]District Court Family Appeals'!$C8:$I8)</f>
        <v>20</v>
      </c>
      <c r="N9" s="17">
        <f>SUM('[1]CC Jud Sep &amp; Div'!$C8:$I8)</f>
        <v>1</v>
      </c>
      <c r="O9" s="94">
        <f>SUM([1]ADMCA!$C$8:I8)</f>
        <v>0</v>
      </c>
    </row>
    <row r="10" spans="1:16" s="5" customFormat="1" ht="15.5">
      <c r="A10" s="12" t="s">
        <v>14</v>
      </c>
      <c r="B10" s="36">
        <v>2</v>
      </c>
      <c r="C10" s="13">
        <f>'[1]Total Applications'!$I$10</f>
        <v>10</v>
      </c>
      <c r="D10" s="13">
        <f>SUM('[1]Total Applications'!$C$10:I10)</f>
        <v>107</v>
      </c>
      <c r="E10" s="14">
        <f>'[1]Waiting Times 1st Cons'!$I$10</f>
        <v>22</v>
      </c>
      <c r="F10" s="14">
        <f>'[1]Number Waiting Priority Apps'!$I$10</f>
        <v>1</v>
      </c>
      <c r="G10" s="14">
        <f>'[1]Numbers Waiting 1st Cons'!$I$10</f>
        <v>39</v>
      </c>
      <c r="H10" s="15">
        <f>'[1]Waiting Times 2nd Cons'!$F10</f>
        <v>0</v>
      </c>
      <c r="I10" s="15">
        <f>'[1]Numbers Waiting 2nd Cons'!$F10</f>
        <v>0</v>
      </c>
      <c r="J10" s="16">
        <f>SUM('[1]Number of 1st Cons Apps Held'!$C$10:$I10)</f>
        <v>77</v>
      </c>
      <c r="K10" s="16">
        <f>'[1]Number of 2nd Cons Apps Held'!$I$10</f>
        <v>0</v>
      </c>
      <c r="L10" s="16">
        <f>SUM('[1]Number of Priority Apps Held'!$C$10:$I10)</f>
        <v>6</v>
      </c>
      <c r="M10" s="17">
        <f>SUM('[1]District Court Family'!$C10:$I10)+SUM('[1]District Court Family Appeals'!$C10:$I10)</f>
        <v>25</v>
      </c>
      <c r="N10" s="17">
        <f>SUM('[1]CC Jud Sep &amp; Div'!$C10:$I10)</f>
        <v>0</v>
      </c>
      <c r="O10" s="94">
        <f>SUM([1]ADMCA!$C$10:I10)</f>
        <v>0</v>
      </c>
    </row>
    <row r="11" spans="1:16" s="5" customFormat="1" ht="15.5">
      <c r="A11" s="12" t="s">
        <v>15</v>
      </c>
      <c r="B11" s="141">
        <v>8.0500000000000007</v>
      </c>
      <c r="C11" s="13">
        <f>'[1]Total Applications'!$I$11</f>
        <v>153</v>
      </c>
      <c r="D11" s="13">
        <f>SUM('[1]Total Applications'!$C$11:I11)</f>
        <v>1008</v>
      </c>
      <c r="E11" s="14">
        <f>'[1]Waiting Times 1st Cons'!$I$11</f>
        <v>9</v>
      </c>
      <c r="F11" s="14">
        <f>'[1]Number Waiting Priority Apps'!$I$11</f>
        <v>1</v>
      </c>
      <c r="G11" s="14">
        <f>'[1]Numbers Waiting 1st Cons'!$I$11</f>
        <v>42</v>
      </c>
      <c r="H11" s="15">
        <f>'[1]Waiting Times 2nd Cons'!$F11</f>
        <v>0</v>
      </c>
      <c r="I11" s="15">
        <f>'[1]Numbers Waiting 2nd Cons'!$F11</f>
        <v>0</v>
      </c>
      <c r="J11" s="16">
        <f>SUM('[1]Number of 1st Cons Apps Held'!$C11:$I11)</f>
        <v>430</v>
      </c>
      <c r="K11" s="16">
        <f>'[1]Number of 2nd Cons Apps Held'!$I$11</f>
        <v>0</v>
      </c>
      <c r="L11" s="16">
        <f>SUM('[1]Number of Priority Apps Held'!$C11:$I11)</f>
        <v>298</v>
      </c>
      <c r="M11" s="17">
        <f>SUM('[1]District Court Family'!$C11:$I11)+SUM('[1]District Court Family Appeals'!$C11:$I11)</f>
        <v>169</v>
      </c>
      <c r="N11" s="17">
        <f>SUM('[1]CC Jud Sep &amp; Div'!$C11:$I11)</f>
        <v>1</v>
      </c>
      <c r="O11" s="94">
        <f>[1]ADMCA!$C$11</f>
        <v>0</v>
      </c>
    </row>
    <row r="12" spans="1:16" s="5" customFormat="1" ht="15.5">
      <c r="A12" s="12" t="s">
        <v>16</v>
      </c>
      <c r="B12" s="36">
        <v>8.3000000000000007</v>
      </c>
      <c r="C12" s="13">
        <f>'[1]Total Applications'!$I$12</f>
        <v>59</v>
      </c>
      <c r="D12" s="13">
        <f>SUM('[1]Total Applications'!$C$12:I12)</f>
        <v>333</v>
      </c>
      <c r="E12" s="14">
        <f>'[1]Waiting Times 1st Cons'!$I$12</f>
        <v>3</v>
      </c>
      <c r="F12" s="14">
        <f>'[1]Number Waiting Priority Apps'!$I$12</f>
        <v>8</v>
      </c>
      <c r="G12" s="14">
        <f>'[1]Numbers Waiting 1st Cons'!$I$12</f>
        <v>26</v>
      </c>
      <c r="H12" s="15">
        <f>'[1]Waiting Times 2nd Cons'!$F12</f>
        <v>0</v>
      </c>
      <c r="I12" s="15">
        <f>'[1]Numbers Waiting 2nd Cons'!$F12</f>
        <v>0</v>
      </c>
      <c r="J12" s="16">
        <f>SUM('[1]Number of 1st Cons Apps Held'!$C12:$I12)</f>
        <v>150</v>
      </c>
      <c r="K12" s="16">
        <f>'[1]Number of 2nd Cons Apps Held'!$I$12</f>
        <v>0</v>
      </c>
      <c r="L12" s="16">
        <f>SUM('[1]Number of Priority Apps Held'!$C12:$I12)</f>
        <v>67</v>
      </c>
      <c r="M12" s="17">
        <f>SUM('[1]District Court Family'!$C12:$I12)+SUM('[1]District Court Family Appeals'!$C12:$I12)</f>
        <v>115</v>
      </c>
      <c r="N12" s="17">
        <f>SUM('[1]CC Jud Sep &amp; Div'!$C12:$I12)</f>
        <v>1</v>
      </c>
      <c r="O12" s="94">
        <f>SUM([1]ADMCA!$C$12:I12)</f>
        <v>7</v>
      </c>
    </row>
    <row r="13" spans="1:16" s="5" customFormat="1" ht="15.5">
      <c r="A13" s="12" t="s">
        <v>17</v>
      </c>
      <c r="B13" s="36">
        <v>3</v>
      </c>
      <c r="C13" s="13">
        <f>'[1]Total Applications'!$I$14</f>
        <v>19</v>
      </c>
      <c r="D13" s="13">
        <f>SUM('[1]Total Applications'!$C$14:I14)</f>
        <v>158</v>
      </c>
      <c r="E13" s="14">
        <f>'[1]Waiting Times 1st Cons'!$I$14</f>
        <v>45</v>
      </c>
      <c r="F13" s="14">
        <f>'[1]Number Waiting Priority Apps'!$I$14</f>
        <v>0</v>
      </c>
      <c r="G13" s="14">
        <f>'[1]Numbers Waiting 1st Cons'!$I$14</f>
        <v>20</v>
      </c>
      <c r="H13" s="15">
        <f>'[1]Waiting Times 2nd Cons'!$F14</f>
        <v>0</v>
      </c>
      <c r="I13" s="15">
        <f>'[1]Numbers Waiting 2nd Cons'!$F14</f>
        <v>0</v>
      </c>
      <c r="J13" s="16">
        <f>SUM('[1]Number of 1st Cons Apps Held'!$C14:$I14)</f>
        <v>30</v>
      </c>
      <c r="K13" s="16">
        <f>'[1]Number of 2nd Cons Apps Held'!$I$14</f>
        <v>0</v>
      </c>
      <c r="L13" s="16">
        <f>SUM('[1]Number of Priority Apps Held'!$C14:$I14)</f>
        <v>8</v>
      </c>
      <c r="M13" s="17">
        <f>SUM('[1]District Court Family'!$C14:$I14)+SUM('[1]District Court Family Appeals'!$C14:$I14)</f>
        <v>96</v>
      </c>
      <c r="N13" s="17">
        <f>SUM('[1]CC Jud Sep &amp; Div'!$C14:$I14)</f>
        <v>18</v>
      </c>
      <c r="O13" s="94">
        <f>SUM([1]ADMCA!$C$14:I14)</f>
        <v>14</v>
      </c>
    </row>
    <row r="14" spans="1:16" s="5" customFormat="1" ht="15.5">
      <c r="A14" s="12" t="s">
        <v>18</v>
      </c>
      <c r="B14" s="36">
        <v>3.6</v>
      </c>
      <c r="C14" s="13">
        <f>'[1]Total Applications'!$I$15</f>
        <v>33</v>
      </c>
      <c r="D14" s="13">
        <f>SUM('[1]Total Applications'!$C$15:I15)</f>
        <v>223</v>
      </c>
      <c r="E14" s="14">
        <f>'[1]Waiting Times 1st Cons'!$I$15</f>
        <v>10</v>
      </c>
      <c r="F14" s="14">
        <f>'[1]Number Waiting Priority Apps'!$I$15</f>
        <v>4</v>
      </c>
      <c r="G14" s="14">
        <f>'[1]Numbers Waiting 1st Cons'!$I$15</f>
        <v>24</v>
      </c>
      <c r="H14" s="15">
        <f>'[1]Waiting Times 2nd Cons'!$F15</f>
        <v>0</v>
      </c>
      <c r="I14" s="15">
        <f>'[1]Numbers Waiting 2nd Cons'!$F15</f>
        <v>0</v>
      </c>
      <c r="J14" s="16">
        <f>SUM('[1]Number of 1st Cons Apps Held'!$C15:$I15)</f>
        <v>93</v>
      </c>
      <c r="K14" s="16">
        <f>'[1]Number of 2nd Cons Apps Held'!$I$15</f>
        <v>0</v>
      </c>
      <c r="L14" s="16">
        <f>SUM('[1]Number of Priority Apps Held'!$C15:$I15)</f>
        <v>15</v>
      </c>
      <c r="M14" s="17">
        <f>SUM('[1]District Court Family'!$C15:$I15)+SUM('[1]District Court Family Appeals'!$C15:$I15)</f>
        <v>95</v>
      </c>
      <c r="N14" s="17">
        <f>SUM('[1]CC Jud Sep &amp; Div'!$C15:$I15)</f>
        <v>1</v>
      </c>
      <c r="O14" s="94">
        <f>SUM([1]ADMCA!$C$15:I15)</f>
        <v>3</v>
      </c>
    </row>
    <row r="15" spans="1:16" s="5" customFormat="1" ht="15.5">
      <c r="A15" s="12" t="s">
        <v>59</v>
      </c>
      <c r="B15" s="36">
        <v>4</v>
      </c>
      <c r="C15" s="13">
        <f>'[1]Total Applications'!$I$16</f>
        <v>98</v>
      </c>
      <c r="D15" s="13">
        <f>SUM('[1]Total Applications'!$C$16:I16)</f>
        <v>531</v>
      </c>
      <c r="E15" s="14">
        <f>'[1]Waiting Times 1st Cons'!$I$16</f>
        <v>20</v>
      </c>
      <c r="F15" s="14">
        <f>'[1]Number Waiting Priority Apps'!$I$16</f>
        <v>16</v>
      </c>
      <c r="G15" s="14">
        <f>'[1]Numbers Waiting 1st Cons'!$I$16</f>
        <v>54</v>
      </c>
      <c r="H15" s="15">
        <f>'[1]Waiting Times 2nd Cons'!$F16</f>
        <v>0</v>
      </c>
      <c r="I15" s="15">
        <f>'[1]Numbers Waiting 2nd Cons'!$F16</f>
        <v>0</v>
      </c>
      <c r="J15" s="16">
        <f>SUM('[1]Number of 1st Cons Apps Held'!$C16:$I16)</f>
        <v>190</v>
      </c>
      <c r="K15" s="16">
        <f>'[1]Number of 2nd Cons Apps Held'!$I$16</f>
        <v>0</v>
      </c>
      <c r="L15" s="16">
        <f>SUM('[1]Number of Priority Apps Held'!$C16:$I16)</f>
        <v>121</v>
      </c>
      <c r="M15" s="17">
        <f>SUM('[1]District Court Family'!$C16:$I16)+SUM('[1]District Court Family Appeals'!$C16:$I16)</f>
        <v>70</v>
      </c>
      <c r="N15" s="17">
        <f>SUM('[1]CC Jud Sep &amp; Div'!$C16:$I16)</f>
        <v>0</v>
      </c>
      <c r="O15" s="94">
        <f>SUM([1]ADMCA!$C$16:I16)</f>
        <v>186</v>
      </c>
    </row>
    <row r="16" spans="1:16" s="5" customFormat="1" ht="15.5">
      <c r="A16" s="12" t="s">
        <v>19</v>
      </c>
      <c r="B16" s="36">
        <v>6</v>
      </c>
      <c r="C16" s="13">
        <f>'[1]Total Applications'!$I$17</f>
        <v>40</v>
      </c>
      <c r="D16" s="13">
        <f>SUM('[1]Total Applications'!$C$17:I17)</f>
        <v>347</v>
      </c>
      <c r="E16" s="14">
        <f>'[1]Waiting Times 1st Cons'!$I$17</f>
        <v>14</v>
      </c>
      <c r="F16" s="14">
        <f>'[1]Number Waiting Priority Apps'!$I$17</f>
        <v>3</v>
      </c>
      <c r="G16" s="14">
        <f>'[1]Numbers Waiting 1st Cons'!$I$17</f>
        <v>50</v>
      </c>
      <c r="H16" s="15">
        <f>'[1]Waiting Times 2nd Cons'!$F17</f>
        <v>0</v>
      </c>
      <c r="I16" s="15">
        <f>'[1]Numbers Waiting 2nd Cons'!$F17</f>
        <v>0</v>
      </c>
      <c r="J16" s="16">
        <f>SUM('[1]Number of 1st Cons Apps Held'!$C17:$I17)</f>
        <v>151</v>
      </c>
      <c r="K16" s="16">
        <f>'[1]Number of 2nd Cons Apps Held'!$I$17</f>
        <v>0</v>
      </c>
      <c r="L16" s="16">
        <f>SUM('[1]Number of Priority Apps Held'!$C17:$I17)</f>
        <v>30</v>
      </c>
      <c r="M16" s="17">
        <f>SUM('[1]District Court Family'!$C17:$I17)+SUM('[1]District Court Family Appeals'!$C17:$I17)</f>
        <v>158</v>
      </c>
      <c r="N16" s="17">
        <f>SUM('[1]CC Jud Sep &amp; Div'!$C17:$I17)</f>
        <v>0</v>
      </c>
      <c r="O16" s="94">
        <f>SUM([1]ADMCA!$C$17:I17)</f>
        <v>1</v>
      </c>
    </row>
    <row r="17" spans="1:15" s="5" customFormat="1" ht="15" customHeight="1">
      <c r="A17" s="68" t="s">
        <v>20</v>
      </c>
      <c r="B17" s="67">
        <v>5.2</v>
      </c>
      <c r="C17" s="13">
        <f>'[1]Total Applications'!$I$18</f>
        <v>196</v>
      </c>
      <c r="D17" s="13">
        <f>SUM('[1]Total Applications'!$C$18:I18)</f>
        <v>947</v>
      </c>
      <c r="E17" s="14">
        <f>'[1]Waiting Times 1st Cons'!$I$18</f>
        <v>6</v>
      </c>
      <c r="F17" s="14">
        <f>'[1]Number Waiting Priority Apps'!$I$18</f>
        <v>1</v>
      </c>
      <c r="G17" s="14">
        <f>'[1]Numbers Waiting 1st Cons'!$I$18</f>
        <v>9</v>
      </c>
      <c r="H17" s="15">
        <f>'[1]Waiting Times 2nd Cons'!$F18</f>
        <v>0</v>
      </c>
      <c r="I17" s="15">
        <f>'[1]Numbers Waiting 2nd Cons'!$F18</f>
        <v>0</v>
      </c>
      <c r="J17" s="16">
        <f>SUM('[1]Number of 1st Cons Apps Held'!$C18:$I18)</f>
        <v>1218</v>
      </c>
      <c r="K17" s="16">
        <f>'[1]Number of 2nd Cons Apps Held'!$I$18</f>
        <v>0</v>
      </c>
      <c r="L17" s="16">
        <f>SUM('[1]Number of Priority Apps Held'!$C18:$I18)</f>
        <v>1174</v>
      </c>
      <c r="M17" s="17">
        <f>SUM('[1]District Court Family'!$C18:$I18)+SUM('[1]District Court Family Appeals'!$C18:$I18)</f>
        <v>30</v>
      </c>
      <c r="N17" s="17">
        <f>SUM('[1]CC Jud Sep &amp; Div'!$C18:$I18)</f>
        <v>0</v>
      </c>
      <c r="O17" s="125">
        <f>SUM([1]ADMCA!$C$18:I18)</f>
        <v>0</v>
      </c>
    </row>
    <row r="18" spans="1:15" s="5" customFormat="1" ht="15.5">
      <c r="A18" s="12" t="s">
        <v>21</v>
      </c>
      <c r="B18" s="36">
        <v>4</v>
      </c>
      <c r="C18" s="13">
        <f>'[1]Total Applications'!$I$19</f>
        <v>37</v>
      </c>
      <c r="D18" s="13">
        <f>SUM('[1]Total Applications'!$C$19:I19)</f>
        <v>215</v>
      </c>
      <c r="E18" s="14">
        <f>'[1]Waiting Times 1st Cons'!$I$19</f>
        <v>21</v>
      </c>
      <c r="F18" s="14">
        <f>'[1]Number Waiting Priority Apps'!$I$19</f>
        <v>3</v>
      </c>
      <c r="G18" s="14">
        <f>'[1]Numbers Waiting 1st Cons'!$I$19</f>
        <v>74</v>
      </c>
      <c r="H18" s="15">
        <f>'[1]Waiting Times 2nd Cons'!$F19</f>
        <v>0</v>
      </c>
      <c r="I18" s="15">
        <f>'[1]Numbers Waiting 2nd Cons'!$F19</f>
        <v>0</v>
      </c>
      <c r="J18" s="16">
        <f>SUM('[1]Number of 1st Cons Apps Held'!$C19:$I19)</f>
        <v>113</v>
      </c>
      <c r="K18" s="16">
        <f>'[1]Number of 2nd Cons Apps Held'!$I$19</f>
        <v>0</v>
      </c>
      <c r="L18" s="16">
        <f>SUM('[1]Number of Priority Apps Held'!$C19:$I19)</f>
        <v>19</v>
      </c>
      <c r="M18" s="17">
        <f>SUM('[1]District Court Family'!$C19:$I19)+SUM('[1]District Court Family Appeals'!$C19:$I19)</f>
        <v>40</v>
      </c>
      <c r="N18" s="17">
        <f>SUM('[1]CC Jud Sep &amp; Div'!$C19:$I19)</f>
        <v>1</v>
      </c>
      <c r="O18" s="96">
        <f>SUM([1]ADMCA!$C$19:I19)</f>
        <v>3</v>
      </c>
    </row>
    <row r="19" spans="1:15" s="5" customFormat="1" ht="15.5">
      <c r="A19" s="12" t="s">
        <v>22</v>
      </c>
      <c r="B19" s="141">
        <v>3.65</v>
      </c>
      <c r="C19" s="13">
        <f>'[1]Total Applications'!$I$20+'[1]Total Applications'!$I$21</f>
        <v>45</v>
      </c>
      <c r="D19" s="13">
        <f>SUM('[1]Total Applications'!$C$20:I21)</f>
        <v>331</v>
      </c>
      <c r="E19" s="14">
        <f>MAX('[1]Waiting Times 1st Cons'!$I$20:I$21)</f>
        <v>13</v>
      </c>
      <c r="F19" s="14">
        <f>'[1]Number Waiting Priority Apps'!$I$20+'[1]Number Waiting Priority Apps'!$I$21</f>
        <v>1</v>
      </c>
      <c r="G19" s="14">
        <f>'[1]Numbers Waiting 1st Cons'!$I$20+'[1]Numbers Waiting 1st Cons'!$I$21</f>
        <v>41</v>
      </c>
      <c r="H19" s="15">
        <f>MAX('[1]Waiting Times 2nd Cons'!$F20:$F21)</f>
        <v>0</v>
      </c>
      <c r="I19" s="15">
        <f>SUM('[1]Numbers Waiting 2nd Cons'!$F20:$F21)</f>
        <v>0</v>
      </c>
      <c r="J19" s="16">
        <f>SUM('[1]Number of 1st Cons Apps Held'!$C$20:$I21)</f>
        <v>134</v>
      </c>
      <c r="K19" s="16">
        <f>'[1]Number of 2nd Cons Apps Held'!$I$20+'[1]Number of 2nd Cons Apps Held'!$I$21</f>
        <v>0</v>
      </c>
      <c r="L19" s="16">
        <f>SUM('[1]Number of Priority Apps Held'!$C$20:$I21)</f>
        <v>13</v>
      </c>
      <c r="M19" s="17">
        <f>SUM('[1]District Court Family'!$C$20:$I21)+SUM('[1]District Court Family Appeals'!$C$20:$I21)</f>
        <v>140</v>
      </c>
      <c r="N19" s="17">
        <f>SUM('[1]CC Jud Sep &amp; Div'!$C$20:$I21)</f>
        <v>0</v>
      </c>
      <c r="O19" s="125">
        <f>SUM([1]ADMCA!$C$20:I21)</f>
        <v>12</v>
      </c>
    </row>
    <row r="20" spans="1:15" s="5" customFormat="1" ht="15.5">
      <c r="A20" s="12" t="s">
        <v>23</v>
      </c>
      <c r="B20" s="37">
        <v>3.8</v>
      </c>
      <c r="C20" s="13">
        <f>'[1]Total Applications'!$I$22</f>
        <v>23</v>
      </c>
      <c r="D20" s="13">
        <f>SUM('[1]Total Applications'!$C$22:I22)</f>
        <v>253</v>
      </c>
      <c r="E20" s="14">
        <f>'[1]Waiting Times 1st Cons'!$I$22</f>
        <v>11</v>
      </c>
      <c r="F20" s="14">
        <f>'[1]Number Waiting Priority Apps'!$I$22</f>
        <v>5</v>
      </c>
      <c r="G20" s="14">
        <f>'[1]Numbers Waiting 1st Cons'!$I$22</f>
        <v>18</v>
      </c>
      <c r="H20" s="15">
        <f>'[1]Waiting Times 2nd Cons'!$F22</f>
        <v>0</v>
      </c>
      <c r="I20" s="15">
        <f>'[1]Numbers Waiting 2nd Cons'!$F22</f>
        <v>0</v>
      </c>
      <c r="J20" s="16">
        <f>SUM('[1]Number of 1st Cons Apps Held'!$C22:$I22)</f>
        <v>79</v>
      </c>
      <c r="K20" s="16">
        <f>'[1]Number of 2nd Cons Apps Held'!$I$22</f>
        <v>0</v>
      </c>
      <c r="L20" s="16">
        <f>SUM('[1]Number of Priority Apps Held'!$C22:$I22)</f>
        <v>17</v>
      </c>
      <c r="M20" s="17">
        <f>SUM('[1]District Court Family'!$C22:$I22)+SUM('[1]District Court Family Appeals'!$C22:$I22)</f>
        <v>96</v>
      </c>
      <c r="N20" s="17">
        <f>SUM('[1]CC Jud Sep &amp; Div'!$C22:$I22)</f>
        <v>1</v>
      </c>
      <c r="O20" s="125">
        <f>SUM([1]ADMCA!$C$22:I22)</f>
        <v>8</v>
      </c>
    </row>
    <row r="21" spans="1:15" s="5" customFormat="1" ht="15.5">
      <c r="A21" s="12" t="s">
        <v>24</v>
      </c>
      <c r="B21" s="37">
        <v>4.5999999999999996</v>
      </c>
      <c r="C21" s="13">
        <f>'[1]Total Applications'!$I$23</f>
        <v>81</v>
      </c>
      <c r="D21" s="13">
        <f>SUM('[1]Total Applications'!$C$23:I23)</f>
        <v>591</v>
      </c>
      <c r="E21" s="14">
        <f>'[1]Waiting Times 1st Cons'!$I$23</f>
        <v>21</v>
      </c>
      <c r="F21" s="14">
        <f>'[1]Number Waiting Priority Apps'!$I$23</f>
        <v>9</v>
      </c>
      <c r="G21" s="14">
        <f>'[1]Numbers Waiting 1st Cons'!$I$23</f>
        <v>96</v>
      </c>
      <c r="H21" s="15">
        <f>'[1]Waiting Times 2nd Cons'!$F23</f>
        <v>0</v>
      </c>
      <c r="I21" s="15">
        <f>'[1]Numbers Waiting 2nd Cons'!$F23</f>
        <v>0</v>
      </c>
      <c r="J21" s="16">
        <f>SUM('[1]Number of 1st Cons Apps Held'!$C23:$I23)</f>
        <v>170</v>
      </c>
      <c r="K21" s="16">
        <f>'[1]Number of 2nd Cons Apps Held'!$I$23</f>
        <v>0</v>
      </c>
      <c r="L21" s="16">
        <f>SUM('[1]Number of Priority Apps Held'!$C23:$I23)</f>
        <v>49</v>
      </c>
      <c r="M21" s="17">
        <f>SUM('[1]District Court Family'!$C23:$I23)+SUM('[1]District Court Family Appeals'!$C23:$I23)</f>
        <v>284</v>
      </c>
      <c r="N21" s="17">
        <f>SUM('[1]CC Jud Sep &amp; Div'!$C23:$I23)</f>
        <v>5</v>
      </c>
      <c r="O21" s="125">
        <f>SUM([1]ADMCA!$C$23:I23)</f>
        <v>18</v>
      </c>
    </row>
    <row r="22" spans="1:15" s="5" customFormat="1" ht="15.5">
      <c r="A22" s="12" t="s">
        <v>25</v>
      </c>
      <c r="B22" s="37">
        <v>2.9</v>
      </c>
      <c r="C22" s="13">
        <f>'[1]Total Applications'!$I$24</f>
        <v>33</v>
      </c>
      <c r="D22" s="13">
        <f>SUM('[1]Total Applications'!$C$24:I24)</f>
        <v>218</v>
      </c>
      <c r="E22" s="14">
        <f>'[1]Waiting Times 1st Cons'!$I$24</f>
        <v>14</v>
      </c>
      <c r="F22" s="14">
        <f>'[1]Number Waiting Priority Apps'!$I$24</f>
        <v>3</v>
      </c>
      <c r="G22" s="14">
        <f>'[1]Numbers Waiting 1st Cons'!$I$24</f>
        <v>33</v>
      </c>
      <c r="H22" s="15">
        <f>'[1]Waiting Times 2nd Cons'!$F24</f>
        <v>0</v>
      </c>
      <c r="I22" s="15">
        <f>'[1]Numbers Waiting 2nd Cons'!$F24</f>
        <v>0</v>
      </c>
      <c r="J22" s="16">
        <f>SUM('[1]Number of 1st Cons Apps Held'!$C24:$I24)</f>
        <v>60</v>
      </c>
      <c r="K22" s="16">
        <f>'[1]Number of 2nd Cons Apps Held'!$I$24</f>
        <v>0</v>
      </c>
      <c r="L22" s="16">
        <f>SUM('[1]Number of Priority Apps Held'!$C24:$I24)</f>
        <v>12</v>
      </c>
      <c r="M22" s="17">
        <f>SUM('[1]District Court Family'!$C24:$I24)+SUM('[1]District Court Family Appeals'!$C24:$I24)</f>
        <v>112</v>
      </c>
      <c r="N22" s="17">
        <f>SUM('[1]CC Jud Sep &amp; Div'!$C24:$I24)</f>
        <v>0</v>
      </c>
      <c r="O22" s="125">
        <f>SUM([1]ADMCA!$C$24:I24)</f>
        <v>2</v>
      </c>
    </row>
    <row r="23" spans="1:15" s="5" customFormat="1" ht="31">
      <c r="A23" s="12" t="s">
        <v>46</v>
      </c>
      <c r="B23" s="37">
        <v>1</v>
      </c>
      <c r="C23" s="71">
        <f>'[1]Total Applications'!$I$25</f>
        <v>4</v>
      </c>
      <c r="D23" s="71">
        <f>SUM('[1]Total Applications'!$C$25:I25)</f>
        <v>18</v>
      </c>
      <c r="E23" s="72">
        <f>'[1]Waiting Times 1st Cons'!$I$25</f>
        <v>0</v>
      </c>
      <c r="F23" s="72">
        <f>'[1]Number Waiting Priority Apps'!$I$25</f>
        <v>0</v>
      </c>
      <c r="G23" s="72">
        <f>'[1]Numbers Waiting 1st Cons'!$I$25</f>
        <v>0</v>
      </c>
      <c r="H23" s="78"/>
      <c r="I23" s="78"/>
      <c r="J23" s="75">
        <f>SUM('[1]Number of 1st Cons Apps Held'!$C25:$I25)</f>
        <v>23</v>
      </c>
      <c r="K23" s="75">
        <f>'[1]Number of 2nd Cons Apps Held'!$I$25</f>
        <v>0</v>
      </c>
      <c r="L23" s="75">
        <f>SUM('[1]Number of Priority Apps Held'!$C25:$I25)</f>
        <v>0</v>
      </c>
      <c r="M23" s="77">
        <f>SUM('[1]District Court Family'!$C25:$I25)+SUM('[1]District Court Family Appeals'!$C25:$I25)</f>
        <v>0</v>
      </c>
      <c r="N23" s="77">
        <f>SUM('[1]CC Jud Sep &amp; Div'!$C25:$I25)</f>
        <v>0</v>
      </c>
      <c r="O23" s="99">
        <f>SUM([1]ADMCA!$C$25:I25)</f>
        <v>0</v>
      </c>
    </row>
    <row r="24" spans="1:15" s="5" customFormat="1" ht="15.5">
      <c r="A24" s="12" t="s">
        <v>26</v>
      </c>
      <c r="B24" s="36">
        <v>2.2999999999999998</v>
      </c>
      <c r="C24" s="13">
        <f>'[1]Total Applications'!$I$26+'[1]Total Applications'!$I$27</f>
        <v>25</v>
      </c>
      <c r="D24" s="13">
        <f>SUM('[1]Total Applications'!$C$26:I27)</f>
        <v>142</v>
      </c>
      <c r="E24" s="14">
        <f>MAX('[1]Waiting Times 1st Cons'!$I$26:I$27)</f>
        <v>11</v>
      </c>
      <c r="F24" s="14">
        <f>'[1]Number Waiting Priority Apps'!$I$26+'[1]Number Waiting Priority Apps'!$I$27</f>
        <v>1</v>
      </c>
      <c r="G24" s="14">
        <f>'[1]Numbers Waiting 1st Cons'!$I$26+'[1]Numbers Waiting 1st Cons'!$I$27</f>
        <v>18</v>
      </c>
      <c r="H24" s="15">
        <f>MAX('[1]Waiting Times 2nd Cons'!$F25:F26)</f>
        <v>0</v>
      </c>
      <c r="I24" s="15">
        <f>SUM('[1]Numbers Waiting 2nd Cons'!$F25:F26)</f>
        <v>0</v>
      </c>
      <c r="J24" s="16">
        <f>SUM('[1]Number of 1st Cons Apps Held'!$C$26:$I27)</f>
        <v>59</v>
      </c>
      <c r="K24" s="16">
        <f>'[1]Number of 2nd Cons Apps Held'!$I$26+'[1]Number of 2nd Cons Apps Held'!$I$27</f>
        <v>0</v>
      </c>
      <c r="L24" s="16">
        <f>SUM('[1]Number of Priority Apps Held'!$C$26:$I27)</f>
        <v>17</v>
      </c>
      <c r="M24" s="17">
        <f>SUM('[1]District Court Family Appeals'!$C$26:$I27)+SUM('[1]District Court Family'!$C$26:$I27)</f>
        <v>54</v>
      </c>
      <c r="N24" s="17">
        <f>SUM('[1]CC Jud Sep &amp; Div'!$C$26:$I27)</f>
        <v>0</v>
      </c>
      <c r="O24" s="125">
        <f>SUM([1]ADMCA!$C$26:I27)</f>
        <v>3</v>
      </c>
    </row>
    <row r="25" spans="1:15" s="5" customFormat="1" ht="15.5">
      <c r="A25" s="12" t="s">
        <v>27</v>
      </c>
      <c r="B25" s="37">
        <v>3.8</v>
      </c>
      <c r="C25" s="13">
        <f>'[1]Total Applications'!$I$29</f>
        <v>54</v>
      </c>
      <c r="D25" s="13">
        <f>SUM('[1]Total Applications'!$C$29:I29)</f>
        <v>382</v>
      </c>
      <c r="E25" s="14">
        <f>'[1]Waiting Times 1st Cons'!$I$29</f>
        <v>13</v>
      </c>
      <c r="F25" s="14">
        <f>'[1]Number Waiting Priority Apps'!$I$29</f>
        <v>3</v>
      </c>
      <c r="G25" s="14">
        <f>'[1]Numbers Waiting 1st Cons'!$I$29</f>
        <v>36</v>
      </c>
      <c r="H25" s="15">
        <f>'[1]Waiting Times 2nd Cons'!$F28</f>
        <v>0</v>
      </c>
      <c r="I25" s="15">
        <f>'[1]Numbers Waiting 2nd Cons'!$F28</f>
        <v>0</v>
      </c>
      <c r="J25" s="16">
        <f>SUM('[1]Number of 1st Cons Apps Held'!$C29:$I29)</f>
        <v>107</v>
      </c>
      <c r="K25" s="16">
        <f>'[1]Number of 2nd Cons Apps Held'!$I$29</f>
        <v>0</v>
      </c>
      <c r="L25" s="16">
        <f>SUM('[1]Number of Priority Apps Held'!$C29:$I29)</f>
        <v>10</v>
      </c>
      <c r="M25" s="17">
        <f>SUM('[1]District Court Family'!$C29:$I29)+SUM('[1]District Court Family Appeals'!$C29:$I29)</f>
        <v>223</v>
      </c>
      <c r="N25" s="17">
        <f>SUM('[1]CC Jud Sep &amp; Div'!$C29:$I29)</f>
        <v>0</v>
      </c>
      <c r="O25" s="125">
        <f>SUM([1]ADMCA!$C$29:I29)</f>
        <v>1</v>
      </c>
    </row>
    <row r="26" spans="1:15" s="5" customFormat="1" ht="15.5">
      <c r="A26" s="12" t="s">
        <v>28</v>
      </c>
      <c r="B26" s="37">
        <v>5</v>
      </c>
      <c r="C26" s="13">
        <f>'[1]Total Applications'!$I$30</f>
        <v>30</v>
      </c>
      <c r="D26" s="13">
        <f>SUM('[1]Total Applications'!$C$30:I30)</f>
        <v>259</v>
      </c>
      <c r="E26" s="14">
        <f>'[1]Waiting Times 1st Cons'!$I$30</f>
        <v>17</v>
      </c>
      <c r="F26" s="14">
        <f>'[1]Number Waiting Priority Apps'!$I$30</f>
        <v>7</v>
      </c>
      <c r="G26" s="14">
        <f>'[1]Numbers Waiting 1st Cons'!$I$30</f>
        <v>46</v>
      </c>
      <c r="H26" s="15">
        <f>'[1]Waiting Times 2nd Cons'!$F29</f>
        <v>0</v>
      </c>
      <c r="I26" s="15">
        <f>'[1]Numbers Waiting 2nd Cons'!$F29</f>
        <v>0</v>
      </c>
      <c r="J26" s="16">
        <f>SUM('[1]Number of 1st Cons Apps Held'!$C30:$I30)</f>
        <v>62</v>
      </c>
      <c r="K26" s="16">
        <f>'[1]Number of 2nd Cons Apps Held'!$I$30</f>
        <v>0</v>
      </c>
      <c r="L26" s="16">
        <f>SUM('[1]Number of Priority Apps Held'!$C30:$I30)</f>
        <v>16</v>
      </c>
      <c r="M26" s="17">
        <f>SUM('[1]District Court Family'!$C30:$I30)+SUM('[1]District Court Family Appeals'!$C30:$I30)</f>
        <v>114</v>
      </c>
      <c r="N26" s="17">
        <f>SUM('[1]CC Jud Sep &amp; Div'!$C30:$I30)</f>
        <v>0</v>
      </c>
      <c r="O26" s="96">
        <f>SUM([1]ADMCA!$C$30:I30)</f>
        <v>12</v>
      </c>
    </row>
    <row r="27" spans="1:15" s="5" customFormat="1" ht="15.5">
      <c r="A27" s="12" t="s">
        <v>29</v>
      </c>
      <c r="B27" s="37">
        <v>3</v>
      </c>
      <c r="C27" s="13">
        <f>'[1]Total Applications'!$I$31</f>
        <v>28</v>
      </c>
      <c r="D27" s="13">
        <f>SUM('[1]Total Applications'!$C$31:I31)</f>
        <v>164</v>
      </c>
      <c r="E27" s="14">
        <f>'[1]Waiting Times 1st Cons'!$I$31</f>
        <v>14</v>
      </c>
      <c r="F27" s="14">
        <f>'[1]Number Waiting Priority Apps'!$I$31</f>
        <v>2</v>
      </c>
      <c r="G27" s="14">
        <f>'[1]Numbers Waiting 1st Cons'!$I$31</f>
        <v>32</v>
      </c>
      <c r="H27" s="15">
        <f>'[1]Waiting Times 2nd Cons'!$F30</f>
        <v>0</v>
      </c>
      <c r="I27" s="15">
        <f>'[1]Numbers Waiting 2nd Cons'!$F30</f>
        <v>0</v>
      </c>
      <c r="J27" s="16">
        <f>SUM('[1]Number of 1st Cons Apps Held'!$C31:$I31)</f>
        <v>55</v>
      </c>
      <c r="K27" s="16">
        <f>'[1]Number of 2nd Cons Apps Held'!$I$31</f>
        <v>0</v>
      </c>
      <c r="L27" s="16">
        <f>SUM('[1]Number of Priority Apps Held'!$C31:$I31)</f>
        <v>11</v>
      </c>
      <c r="M27" s="17">
        <f>SUM('[1]District Court Family'!$C31:$I31)+SUM('[1]District Court Family Appeals'!$C31:$I31)</f>
        <v>68</v>
      </c>
      <c r="N27" s="17">
        <f>SUM('[1]CC Jud Sep &amp; Div'!$C31:$I31)</f>
        <v>0</v>
      </c>
      <c r="O27" s="125">
        <f>SUM([1]ADMCA!$C$31:I31)</f>
        <v>1</v>
      </c>
    </row>
    <row r="28" spans="1:15" s="5" customFormat="1" ht="15.5">
      <c r="A28" s="12" t="s">
        <v>30</v>
      </c>
      <c r="B28" s="37">
        <v>2.8</v>
      </c>
      <c r="C28" s="13">
        <f>'[1]Total Applications'!$I$32</f>
        <v>29</v>
      </c>
      <c r="D28" s="13">
        <f>SUM('[1]Total Applications'!$C$32:I32)</f>
        <v>202</v>
      </c>
      <c r="E28" s="14">
        <f>'[1]Waiting Times 1st Cons'!$I$32</f>
        <v>34</v>
      </c>
      <c r="F28" s="14">
        <f>'[1]Number Waiting Priority Apps'!$I$32</f>
        <v>4</v>
      </c>
      <c r="G28" s="14">
        <f>'[1]Numbers Waiting 1st Cons'!$I$32</f>
        <v>83</v>
      </c>
      <c r="H28" s="15">
        <f>'[1]Waiting Times 2nd Cons'!$F31</f>
        <v>0</v>
      </c>
      <c r="I28" s="15">
        <f>'[1]Numbers Waiting 2nd Cons'!$F31</f>
        <v>0</v>
      </c>
      <c r="J28" s="16">
        <f>SUM('[1]Number of 1st Cons Apps Held'!$C32:$I32)</f>
        <v>25</v>
      </c>
      <c r="K28" s="16">
        <f>'[1]Number of 2nd Cons Apps Held'!$I$32</f>
        <v>0</v>
      </c>
      <c r="L28" s="16">
        <f>SUM('[1]Number of Priority Apps Held'!$C32:$I32)</f>
        <v>14</v>
      </c>
      <c r="M28" s="17">
        <f>SUM('[1]District Court Family'!$C32:$I32)+SUM('[1]District Court Family Appeals'!$C32:$I32)</f>
        <v>83</v>
      </c>
      <c r="N28" s="17">
        <f>SUM('[1]CC Jud Sep &amp; Div'!$C32:$I32)</f>
        <v>13</v>
      </c>
      <c r="O28" s="126">
        <f>SUM([1]ADMCA!$C$32:I32)</f>
        <v>0</v>
      </c>
    </row>
    <row r="29" spans="1:15" s="5" customFormat="1" ht="15.5">
      <c r="A29" s="12" t="s">
        <v>31</v>
      </c>
      <c r="B29" s="37">
        <v>2.4</v>
      </c>
      <c r="C29" s="13">
        <f>'[1]Total Applications'!$I$33</f>
        <v>26</v>
      </c>
      <c r="D29" s="13">
        <f>SUM('[1]Total Applications'!$C$33:I33)</f>
        <v>179</v>
      </c>
      <c r="E29" s="14">
        <f>'[1]Waiting Times 1st Cons'!$I$33</f>
        <v>43</v>
      </c>
      <c r="F29" s="14">
        <f>'[1]Number Waiting Priority Apps'!$I$33</f>
        <v>7</v>
      </c>
      <c r="G29" s="14">
        <f>'[1]Numbers Waiting 1st Cons'!$I$33</f>
        <v>143</v>
      </c>
      <c r="H29" s="15">
        <f>'[1]Waiting Times 2nd Cons'!$F32</f>
        <v>0</v>
      </c>
      <c r="I29" s="15">
        <f>'[1]Numbers Waiting 2nd Cons'!$F32</f>
        <v>0</v>
      </c>
      <c r="J29" s="16">
        <f>SUM('[1]Number of 1st Cons Apps Held'!$C33:$I33)</f>
        <v>89</v>
      </c>
      <c r="K29" s="16">
        <f>'[1]Number of 2nd Cons Apps Held'!$I$33</f>
        <v>0</v>
      </c>
      <c r="L29" s="16">
        <f>SUM('[1]Number of Priority Apps Held'!$C33:$I33)</f>
        <v>39</v>
      </c>
      <c r="M29" s="17">
        <f>SUM('[1]District Court Family'!$C33:$I33)+SUM('[1]District Court Family Appeals'!$C33:$I33)</f>
        <v>23</v>
      </c>
      <c r="N29" s="17">
        <f>SUM('[1]CC Jud Sep &amp; Div'!$C33:$I33)</f>
        <v>0</v>
      </c>
      <c r="O29" s="126">
        <f>SUM([1]ADMCA!$C$33:I33)</f>
        <v>2</v>
      </c>
    </row>
    <row r="30" spans="1:15" s="5" customFormat="1" ht="15.5">
      <c r="A30" s="12" t="s">
        <v>32</v>
      </c>
      <c r="B30" s="37">
        <v>10.9</v>
      </c>
      <c r="C30" s="13">
        <f>'[1]Total Applications'!$I$34+'[1]Total Applications'!$I$35</f>
        <v>798</v>
      </c>
      <c r="D30" s="13">
        <f>SUM('[1]Total Applications'!$C$34:I35)</f>
        <v>6056</v>
      </c>
      <c r="E30" s="14">
        <f>'[1]Waiting Times 1st Cons'!$I$34</f>
        <v>16</v>
      </c>
      <c r="F30" s="14">
        <f>'[1]Number Waiting Priority Apps'!$I$34</f>
        <v>1</v>
      </c>
      <c r="G30" s="14">
        <f>'[1]Numbers Waiting 1st Cons'!$I$34</f>
        <v>40</v>
      </c>
      <c r="H30" s="15">
        <f>MAX('[1]Waiting Times 2nd Cons'!$F33)</f>
        <v>0</v>
      </c>
      <c r="I30" s="15">
        <f>SUM('[1]Numbers Waiting 2nd Cons'!$F33)</f>
        <v>0</v>
      </c>
      <c r="J30" s="16">
        <f>SUM('[1]Number of 1st Cons Apps Held'!$C34:I35)</f>
        <v>633</v>
      </c>
      <c r="K30" s="16">
        <f>'[1]Number of 2nd Cons Apps Held'!$I$34+'[1]Number of 2nd Cons Apps Held'!$I$35</f>
        <v>0</v>
      </c>
      <c r="L30" s="16">
        <f>SUM('[1]Number of Priority Apps Held'!$C34:$I35)</f>
        <v>554</v>
      </c>
      <c r="M30" s="17">
        <f>SUM('[1]District Court Family Appeals'!$C$34:$I35)+SUM('[1]District Court Family'!$C34:$I35)</f>
        <v>31</v>
      </c>
      <c r="N30" s="17">
        <f>SUM('[1]CC Jud Sep &amp; Div'!$C34:$I35)</f>
        <v>0</v>
      </c>
      <c r="O30" s="96">
        <f>SUM([1]ADMCA!$C$34:I34)</f>
        <v>2</v>
      </c>
    </row>
    <row r="31" spans="1:15" s="5" customFormat="1" ht="15.5">
      <c r="A31" s="12" t="s">
        <v>33</v>
      </c>
      <c r="B31" s="37">
        <v>2.6</v>
      </c>
      <c r="C31" s="13">
        <f>'[1]Total Applications'!$I$36</f>
        <v>16</v>
      </c>
      <c r="D31" s="13">
        <f>SUM('[1]Total Applications'!$C$36:I36)</f>
        <v>123</v>
      </c>
      <c r="E31" s="14">
        <f>'[1]Waiting Times 1st Cons'!$I$36</f>
        <v>36</v>
      </c>
      <c r="F31" s="14">
        <f>'[1]Number Waiting Priority Apps'!$I$36</f>
        <v>2</v>
      </c>
      <c r="G31" s="14">
        <f>'[1]Numbers Waiting 1st Cons'!$I$36</f>
        <v>65</v>
      </c>
      <c r="H31" s="15">
        <f>'[1]Waiting Times 2nd Cons'!$F35</f>
        <v>0</v>
      </c>
      <c r="I31" s="15">
        <f>'[1]Numbers Waiting 2nd Cons'!$F35</f>
        <v>0</v>
      </c>
      <c r="J31" s="16">
        <f>SUM('[1]Number of 1st Cons Apps Held'!$C36:$I36)</f>
        <v>61</v>
      </c>
      <c r="K31" s="16">
        <f>'[1]Number of 2nd Cons Apps Held'!$I$36</f>
        <v>0</v>
      </c>
      <c r="L31" s="16">
        <f>SUM('[1]Number of Priority Apps Held'!$C36:$I36)</f>
        <v>14</v>
      </c>
      <c r="M31" s="17">
        <f>SUM('[1]District Court Family'!$C36:$I36)+SUM('[1]District Court Family Appeals'!$C36:$I36)</f>
        <v>25</v>
      </c>
      <c r="N31" s="17">
        <f>SUM('[1]CC Jud Sep &amp; Div'!$C36:$I36)</f>
        <v>16</v>
      </c>
      <c r="O31" s="125">
        <f>SUM([1]ADMCA!$C$36:I36)</f>
        <v>1</v>
      </c>
    </row>
    <row r="32" spans="1:15" s="5" customFormat="1" ht="15.5">
      <c r="A32" s="12" t="s">
        <v>34</v>
      </c>
      <c r="B32" s="37">
        <v>4.8</v>
      </c>
      <c r="C32" s="13">
        <f>'[1]Total Applications'!$I$37</f>
        <v>47</v>
      </c>
      <c r="D32" s="13">
        <f>SUM('[1]Total Applications'!$C$37:I37)</f>
        <v>329</v>
      </c>
      <c r="E32" s="14">
        <f>'[1]Waiting Times 1st Cons'!$I$37</f>
        <v>3</v>
      </c>
      <c r="F32" s="14">
        <f>'[1]Number Waiting Priority Apps'!$I$37</f>
        <v>2</v>
      </c>
      <c r="G32" s="14">
        <f>'[1]Numbers Waiting 1st Cons'!$I$37</f>
        <v>9</v>
      </c>
      <c r="H32" s="15">
        <f>'[1]Waiting Times 2nd Cons'!$F36</f>
        <v>0</v>
      </c>
      <c r="I32" s="15">
        <f>'[1]Numbers Waiting 2nd Cons'!$F36</f>
        <v>0</v>
      </c>
      <c r="J32" s="16">
        <f>SUM('[1]Number of 1st Cons Apps Held'!$C37:$I37)</f>
        <v>141</v>
      </c>
      <c r="K32" s="16">
        <f>'[1]Number of 2nd Cons Apps Held'!$I$37</f>
        <v>0</v>
      </c>
      <c r="L32" s="16">
        <f>SUM('[1]Number of Priority Apps Held'!$C37:$I37)</f>
        <v>34</v>
      </c>
      <c r="M32" s="17">
        <f>SUM('[1]District Court Family'!$C37:$I37)+SUM('[1]District Court Family Appeals'!$C37:$I37)</f>
        <v>141</v>
      </c>
      <c r="N32" s="17">
        <f>SUM('[1]CC Jud Sep &amp; Div'!$C37:$I37)</f>
        <v>0</v>
      </c>
      <c r="O32" s="126">
        <f>SUM([1]ADMCA!$C$37:I37)</f>
        <v>0</v>
      </c>
    </row>
    <row r="33" spans="1:15" s="5" customFormat="1" ht="15.5">
      <c r="A33" s="12" t="s">
        <v>35</v>
      </c>
      <c r="B33" s="37">
        <v>2</v>
      </c>
      <c r="C33" s="13">
        <f>'[1]Total Applications'!$I$38</f>
        <v>15</v>
      </c>
      <c r="D33" s="13">
        <f>SUM('[1]Total Applications'!$C$38:I38)</f>
        <v>89</v>
      </c>
      <c r="E33" s="14">
        <f>'[1]Waiting Times 1st Cons'!$I$38</f>
        <v>3</v>
      </c>
      <c r="F33" s="14">
        <f>'[1]Number Waiting Priority Apps'!$I$38</f>
        <v>0</v>
      </c>
      <c r="G33" s="14">
        <f>'[1]Numbers Waiting 1st Cons'!$I$38</f>
        <v>3</v>
      </c>
      <c r="H33" s="15">
        <f>'[1]Waiting Times 2nd Cons'!$F37</f>
        <v>0</v>
      </c>
      <c r="I33" s="15">
        <f>'[1]Numbers Waiting 2nd Cons'!$F37</f>
        <v>0</v>
      </c>
      <c r="J33" s="16">
        <f>SUM('[1]Number of 1st Cons Apps Held'!$C38:$I38)</f>
        <v>46</v>
      </c>
      <c r="K33" s="16">
        <f>'[1]Number of 2nd Cons Apps Held'!$I$38</f>
        <v>0</v>
      </c>
      <c r="L33" s="16">
        <f>SUM('[1]Number of Priority Apps Held'!$C38:$I38)</f>
        <v>1</v>
      </c>
      <c r="M33" s="17">
        <f>SUM('[1]District Court Family'!$C38:$I38)+SUM('[1]District Court Family Appeals'!$C38:$I38)</f>
        <v>40</v>
      </c>
      <c r="N33" s="17">
        <f>SUM('[1]CC Jud Sep &amp; Div'!$C38:$I38)</f>
        <v>0</v>
      </c>
      <c r="O33" s="126">
        <f>SUM([1]ADMCA!$C$38:I38)</f>
        <v>0</v>
      </c>
    </row>
    <row r="34" spans="1:15" s="5" customFormat="1" ht="15.5">
      <c r="A34" s="12" t="s">
        <v>36</v>
      </c>
      <c r="B34" s="37">
        <v>2.8</v>
      </c>
      <c r="C34" s="13">
        <f>'[1]Total Applications'!$I$39</f>
        <v>44</v>
      </c>
      <c r="D34" s="13">
        <f>SUM('[1]Total Applications'!$C$39:I39)</f>
        <v>245</v>
      </c>
      <c r="E34" s="14">
        <f>'[1]Waiting Times 1st Cons'!$I$39</f>
        <v>8</v>
      </c>
      <c r="F34" s="14">
        <f>'[1]Number Waiting Priority Apps'!$I$39</f>
        <v>8</v>
      </c>
      <c r="G34" s="14">
        <f>'[1]Numbers Waiting 1st Cons'!$I$39</f>
        <v>29</v>
      </c>
      <c r="H34" s="15">
        <f>'[1]Waiting Times 2nd Cons'!$F38</f>
        <v>0</v>
      </c>
      <c r="I34" s="15">
        <f>'[1]Numbers Waiting 2nd Cons'!$F38</f>
        <v>0</v>
      </c>
      <c r="J34" s="16">
        <f>SUM('[1]Number of 1st Cons Apps Held'!$C39:$I39)</f>
        <v>80</v>
      </c>
      <c r="K34" s="16">
        <f>'[1]Number of 2nd Cons Apps Held'!$I$39</f>
        <v>0</v>
      </c>
      <c r="L34" s="16">
        <f>SUM('[1]Number of Priority Apps Held'!$C39:$I39)</f>
        <v>19</v>
      </c>
      <c r="M34" s="17">
        <f>SUM('[1]District Court Family'!$C39:$I39)+SUM('[1]District Court Family Appeals'!$C39:$I39)</f>
        <v>101</v>
      </c>
      <c r="N34" s="17">
        <f>SUM('[1]CC Jud Sep &amp; Div'!$C39:$I39)</f>
        <v>0</v>
      </c>
      <c r="O34" s="96">
        <f>SUM([1]ADMCA!$C$39:I39)</f>
        <v>9</v>
      </c>
    </row>
    <row r="35" spans="1:15" s="5" customFormat="1" ht="15.5">
      <c r="A35" s="12" t="s">
        <v>37</v>
      </c>
      <c r="B35" s="37">
        <v>3.8</v>
      </c>
      <c r="C35" s="13">
        <f>'[1]Total Applications'!$I$40</f>
        <v>52</v>
      </c>
      <c r="D35" s="13">
        <f>SUM('[1]Total Applications'!$C$40:I40)</f>
        <v>331</v>
      </c>
      <c r="E35" s="14">
        <f>'[1]Waiting Times 1st Cons'!$I$40</f>
        <v>8</v>
      </c>
      <c r="F35" s="14">
        <f>'[1]Number Waiting Priority Apps'!$I$40</f>
        <v>5</v>
      </c>
      <c r="G35" s="14">
        <f>'[1]Numbers Waiting 1st Cons'!$I$40</f>
        <v>43</v>
      </c>
      <c r="H35" s="15">
        <f>'[1]Waiting Times 2nd Cons'!$F39</f>
        <v>0</v>
      </c>
      <c r="I35" s="15">
        <f>'[1]Numbers Waiting 2nd Cons'!$F39</f>
        <v>0</v>
      </c>
      <c r="J35" s="16">
        <f>SUM('[1]Number of 1st Cons Apps Held'!$C40:$I40)</f>
        <v>121</v>
      </c>
      <c r="K35" s="16">
        <f>'[1]Number of 2nd Cons Apps Held'!$I$40</f>
        <v>0</v>
      </c>
      <c r="L35" s="16">
        <f>SUM('[1]Number of Priority Apps Held'!$C40:$I40)</f>
        <v>26</v>
      </c>
      <c r="M35" s="17">
        <f>SUM('[1]District Court Family'!$C40:$I40)+SUM('[1]District Court Family Appeals'!$C40:$I40)</f>
        <v>139</v>
      </c>
      <c r="N35" s="17">
        <f>SUM('[1]CC Jud Sep &amp; Div'!$C40:$I40)</f>
        <v>0</v>
      </c>
      <c r="O35" s="94">
        <f>SUM([1]ADMCA!$C$40:I40)</f>
        <v>6</v>
      </c>
    </row>
    <row r="36" spans="1:15" s="5" customFormat="1" ht="16" thickBot="1">
      <c r="A36" s="18" t="s">
        <v>38</v>
      </c>
      <c r="B36" s="38">
        <v>3</v>
      </c>
      <c r="C36" s="106">
        <f>'[1]Total Applications'!$I$41</f>
        <v>37</v>
      </c>
      <c r="D36" s="106">
        <f>SUM('[1]Total Applications'!$C$41:I41)</f>
        <v>270</v>
      </c>
      <c r="E36" s="107">
        <f>'[1]Waiting Times 1st Cons'!$I$41</f>
        <v>20</v>
      </c>
      <c r="F36" s="107">
        <f>'[1]Number Waiting Priority Apps'!$I$41</f>
        <v>3</v>
      </c>
      <c r="G36" s="107">
        <f>'[1]Numbers Waiting 1st Cons'!$I$41</f>
        <v>39</v>
      </c>
      <c r="H36" s="20">
        <f>'[1]Waiting Times 2nd Cons'!$F40</f>
        <v>0</v>
      </c>
      <c r="I36" s="20">
        <f>'[1]Numbers Waiting 2nd Cons'!$F40</f>
        <v>0</v>
      </c>
      <c r="J36" s="81">
        <f>SUM('[1]Number of 1st Cons Apps Held'!$C41:$I41)</f>
        <v>101</v>
      </c>
      <c r="K36" s="81">
        <f>'[1]Number of 2nd Cons Apps Held'!$I$41</f>
        <v>0</v>
      </c>
      <c r="L36" s="81">
        <f>SUM('[1]Number of Priority Apps Held'!$C41:$I41)</f>
        <v>47</v>
      </c>
      <c r="M36" s="82">
        <f>SUM('[1]District Court Family'!$C41:$I41)+SUM('[1]District Court Family Appeals'!$C40:$I40)</f>
        <v>100</v>
      </c>
      <c r="N36" s="82">
        <f>SUM('[1]CC Jud Sep &amp; Div'!$C41:$I41)</f>
        <v>0</v>
      </c>
      <c r="O36" s="94">
        <f>SUM([1]ADMCA!$C$41:I41)</f>
        <v>25</v>
      </c>
    </row>
    <row r="37" spans="1:15" ht="14" thickTop="1">
      <c r="O37" s="130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7" right="0.7" top="0.75" bottom="0.75" header="0.3" footer="0.3"/>
  <pageSetup paperSize="8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37"/>
  <sheetViews>
    <sheetView zoomScale="90" zoomScaleNormal="90" workbookViewId="0">
      <pane xSplit="1" topLeftCell="B1" activePane="topRight" state="frozen"/>
      <selection activeCell="A4" sqref="A4"/>
      <selection pane="topRight" activeCell="M11" sqref="M11"/>
    </sheetView>
  </sheetViews>
  <sheetFormatPr defaultRowHeight="13.5"/>
  <cols>
    <col min="1" max="1" width="21.765625" bestFit="1" customWidth="1"/>
    <col min="2" max="2" width="15.61328125" bestFit="1" customWidth="1"/>
    <col min="3" max="5" width="14.61328125" customWidth="1"/>
    <col min="6" max="6" width="8.3828125" bestFit="1" customWidth="1"/>
    <col min="7" max="7" width="14.61328125" customWidth="1"/>
    <col min="8" max="9" width="14.15234375" hidden="1" customWidth="1"/>
    <col min="10" max="10" width="12" customWidth="1"/>
    <col min="11" max="11" width="10.61328125" style="19" hidden="1" customWidth="1"/>
    <col min="12" max="12" width="13.61328125" customWidth="1"/>
    <col min="13" max="14" width="22.61328125" customWidth="1"/>
    <col min="15" max="15" width="21.4609375" customWidth="1"/>
  </cols>
  <sheetData>
    <row r="1" spans="1:15" ht="25.5" thickTop="1">
      <c r="A1" s="145" t="s">
        <v>0</v>
      </c>
      <c r="B1" s="146"/>
      <c r="C1" s="146"/>
      <c r="D1" s="146"/>
      <c r="E1" s="1"/>
      <c r="F1" s="1"/>
      <c r="G1" s="1"/>
      <c r="H1" s="1"/>
      <c r="I1" s="1"/>
      <c r="J1" s="1"/>
      <c r="K1" s="1"/>
      <c r="L1" s="1"/>
      <c r="M1" s="1"/>
      <c r="N1" s="1"/>
      <c r="O1" s="105"/>
    </row>
    <row r="2" spans="1:15" ht="25">
      <c r="A2" s="147" t="s">
        <v>53</v>
      </c>
      <c r="B2" s="148"/>
      <c r="C2" s="148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59"/>
    </row>
    <row r="3" spans="1:15" ht="25">
      <c r="A3" s="21"/>
      <c r="B3" s="22"/>
      <c r="C3" s="2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59"/>
    </row>
    <row r="4" spans="1:15" s="5" customFormat="1" ht="18.75" customHeight="1">
      <c r="A4" s="4"/>
      <c r="B4" s="31" t="s">
        <v>45</v>
      </c>
      <c r="C4" s="149" t="s">
        <v>41</v>
      </c>
      <c r="D4" s="149"/>
      <c r="E4" s="150" t="s">
        <v>1</v>
      </c>
      <c r="F4" s="150"/>
      <c r="G4" s="150"/>
      <c r="H4" s="151" t="s">
        <v>2</v>
      </c>
      <c r="I4" s="151"/>
      <c r="J4" s="142" t="s">
        <v>3</v>
      </c>
      <c r="K4" s="142"/>
      <c r="L4" s="142"/>
      <c r="M4" s="143" t="s">
        <v>40</v>
      </c>
      <c r="N4" s="143"/>
      <c r="O4" s="144"/>
    </row>
    <row r="5" spans="1:15" s="5" customFormat="1" ht="31">
      <c r="A5" s="6" t="s">
        <v>4</v>
      </c>
      <c r="B5" s="32"/>
      <c r="C5" s="136" t="s">
        <v>42</v>
      </c>
      <c r="D5" s="136" t="s">
        <v>5</v>
      </c>
      <c r="E5" s="8" t="s">
        <v>6</v>
      </c>
      <c r="F5" s="8" t="s">
        <v>7</v>
      </c>
      <c r="G5" s="8" t="s">
        <v>8</v>
      </c>
      <c r="H5" s="9" t="s">
        <v>6</v>
      </c>
      <c r="I5" s="9" t="s">
        <v>8</v>
      </c>
      <c r="J5" s="10" t="s">
        <v>43</v>
      </c>
      <c r="K5" s="10" t="s">
        <v>44</v>
      </c>
      <c r="L5" s="10" t="s">
        <v>7</v>
      </c>
      <c r="M5" s="11" t="s">
        <v>39</v>
      </c>
      <c r="N5" s="11" t="s">
        <v>9</v>
      </c>
      <c r="O5" s="128" t="s">
        <v>60</v>
      </c>
    </row>
    <row r="6" spans="1:15" s="5" customFormat="1" ht="15.5">
      <c r="A6" s="12" t="s">
        <v>10</v>
      </c>
      <c r="B6" s="36">
        <v>3.1</v>
      </c>
      <c r="C6" s="13">
        <f>'[1]Total Applications'!$J$4+'[1]Total Applications'!$J$5</f>
        <v>27</v>
      </c>
      <c r="D6" s="13">
        <f>SUM('[1]Total Applications'!$C$4:J5)</f>
        <v>253</v>
      </c>
      <c r="E6" s="14">
        <f>MAX('[1]Waiting Times 1st Cons'!$J$4+'[1]Waiting Times 1st Cons'!$J$5)</f>
        <v>8</v>
      </c>
      <c r="F6" s="14">
        <f>'[1]Number Waiting Priority Apps'!$J$4+'[1]Number Waiting Priority Apps'!$J$5</f>
        <v>0</v>
      </c>
      <c r="G6" s="14">
        <f>'[1]Numbers Waiting 1st Cons'!$J$4+'[1]Numbers Waiting 1st Cons'!$J$5</f>
        <v>23</v>
      </c>
      <c r="H6" s="15">
        <f>MAX('[1]Waiting Times 2nd Cons'!$F4:$F5)</f>
        <v>0</v>
      </c>
      <c r="I6" s="15">
        <f>SUM('[1]Numbers Waiting 1st Cons'!$F4:$F5)</f>
        <v>13</v>
      </c>
      <c r="J6" s="16">
        <f>SUM('[1]Number of 1st Cons Apps Held'!$C$4:$J5)</f>
        <v>84</v>
      </c>
      <c r="K6" s="16">
        <f>'[1]Number of 2nd Cons Apps Held'!$J$4+'[1]Number of 2nd Cons Apps Held'!$J$5</f>
        <v>0</v>
      </c>
      <c r="L6" s="16">
        <f>SUM('[1]Number of Priority Apps Held'!$C$4:$J5)</f>
        <v>14</v>
      </c>
      <c r="M6" s="17">
        <f>SUM('[1]District Court Family'!$C4:$J5)+SUM('[1]District Court Family Appeals'!$C4:$J5)</f>
        <v>111</v>
      </c>
      <c r="N6" s="17">
        <f>SUM('[1]CC Jud Sep &amp; Div'!$C$4:$J5)</f>
        <v>0</v>
      </c>
      <c r="O6" s="125">
        <f>SUM([1]ADMCA!$C$4:J5)</f>
        <v>0</v>
      </c>
    </row>
    <row r="7" spans="1:15" s="5" customFormat="1" ht="15.5">
      <c r="A7" s="12" t="s">
        <v>11</v>
      </c>
      <c r="B7" s="36">
        <v>2.5</v>
      </c>
      <c r="C7" s="13">
        <f>'[1]Total Applications'!$J$6</f>
        <v>1</v>
      </c>
      <c r="D7" s="13">
        <f>SUM('[1]Total Applications'!$C$6:J6)</f>
        <v>43</v>
      </c>
      <c r="E7" s="14">
        <f>'[1]Waiting Times 1st Cons'!$J$6</f>
        <v>18</v>
      </c>
      <c r="F7" s="14">
        <f>'[1]Number Waiting Priority Apps'!$J$6</f>
        <v>0</v>
      </c>
      <c r="G7" s="14">
        <f>'[1]Numbers Waiting 1st Cons'!$J$6</f>
        <v>16</v>
      </c>
      <c r="H7" s="15">
        <f>'[1]Waiting Times 2nd Cons'!$F6</f>
        <v>0</v>
      </c>
      <c r="I7" s="15">
        <f>'[1]Numbers Waiting 2nd Cons'!$F6</f>
        <v>0</v>
      </c>
      <c r="J7" s="16">
        <f>SUM('[1]Number of 1st Cons Apps Held'!$C6:$J6)</f>
        <v>53</v>
      </c>
      <c r="K7" s="16">
        <f>'[1]Number of 2nd Cons Apps Held'!$J$6</f>
        <v>0</v>
      </c>
      <c r="L7" s="16">
        <f>SUM('[1]Number of Priority Apps Held'!$C6:$J6)</f>
        <v>4</v>
      </c>
      <c r="M7" s="17">
        <f>SUM('[1]District Court Family'!$C6:$J6)+SUM('[1]District Court Family Appeals'!$C6:$J6)</f>
        <v>15</v>
      </c>
      <c r="N7" s="17">
        <f>SUM('[1]CC Jud Sep &amp; Div'!$C6:$J6)</f>
        <v>3</v>
      </c>
      <c r="O7" s="94">
        <f>SUM([1]ADMCA!$C6:J$6)</f>
        <v>0</v>
      </c>
    </row>
    <row r="8" spans="1:15" s="5" customFormat="1" ht="15.5">
      <c r="A8" s="12" t="s">
        <v>12</v>
      </c>
      <c r="B8" s="36">
        <v>3.25</v>
      </c>
      <c r="C8" s="13">
        <f>'[1]Total Applications'!$J$7</f>
        <v>38</v>
      </c>
      <c r="D8" s="13">
        <f>SUM('[1]Total Applications'!$C$7:J7)</f>
        <v>220</v>
      </c>
      <c r="E8" s="14">
        <f>'[1]Waiting Times 1st Cons'!$J$7</f>
        <v>24</v>
      </c>
      <c r="F8" s="14">
        <f>'[1]Number Waiting Priority Apps'!$J$7</f>
        <v>0</v>
      </c>
      <c r="G8" s="14">
        <f>'[1]Numbers Waiting 1st Cons'!$J$7</f>
        <v>65</v>
      </c>
      <c r="H8" s="15">
        <f>'[1]Waiting Times 2nd Cons'!$F7</f>
        <v>0</v>
      </c>
      <c r="I8" s="15">
        <f>'[1]Numbers Waiting 2nd Cons'!$F7</f>
        <v>0</v>
      </c>
      <c r="J8" s="16">
        <f>SUM('[1]Number of 1st Cons Apps Held'!$C7:$J7)</f>
        <v>132</v>
      </c>
      <c r="K8" s="16">
        <f>'[1]Number of 2nd Cons Apps Held'!$J$7</f>
        <v>0</v>
      </c>
      <c r="L8" s="16">
        <f>SUM('[1]Number of Priority Apps Held'!$C7:$J7)</f>
        <v>33</v>
      </c>
      <c r="M8" s="17">
        <f>SUM('[1]District Court Family'!$C7:$J7)+SUM('[1]District Court Family Appeals'!$C7:$J7)</f>
        <v>49</v>
      </c>
      <c r="N8" s="17">
        <f>SUM('[1]CC Jud Sep &amp; Div'!$C7:$J7)</f>
        <v>0</v>
      </c>
      <c r="O8" s="94">
        <f>SUM([1]ADMCA!$C$7:J7)</f>
        <v>23</v>
      </c>
    </row>
    <row r="9" spans="1:15" s="5" customFormat="1" ht="15.5">
      <c r="A9" s="12" t="s">
        <v>13</v>
      </c>
      <c r="B9" s="36">
        <v>1.5</v>
      </c>
      <c r="C9" s="13">
        <f>'[1]Total Applications'!$J$8</f>
        <v>17</v>
      </c>
      <c r="D9" s="13">
        <f>SUM('[1]Total Applications'!$C$8:J8)</f>
        <v>178</v>
      </c>
      <c r="E9" s="14">
        <f>'[1]Waiting Times 1st Cons'!$J$8</f>
        <v>17</v>
      </c>
      <c r="F9" s="14">
        <f>'[1]Number Waiting Priority Apps'!$J$8</f>
        <v>6</v>
      </c>
      <c r="G9" s="14">
        <f>'[1]Numbers Waiting 1st Cons'!$J$8</f>
        <v>39</v>
      </c>
      <c r="H9" s="15">
        <f>'[1]Waiting Times 2nd Cons'!$F8</f>
        <v>0</v>
      </c>
      <c r="I9" s="15">
        <f>'[1]Numbers Waiting 2nd Cons'!$F8</f>
        <v>0</v>
      </c>
      <c r="J9" s="16">
        <f>SUM('[1]Number of 1st Cons Apps Held'!$C8:$J8)</f>
        <v>103</v>
      </c>
      <c r="K9" s="16">
        <f>'[1]Number of 2nd Cons Apps Held'!$J$8</f>
        <v>0</v>
      </c>
      <c r="L9" s="16">
        <f>SUM('[1]Number of Priority Apps Held'!$C8:$J8)</f>
        <v>25</v>
      </c>
      <c r="M9" s="17">
        <f>SUM('[1]District Court Family'!$C8:$J8)+SUM('[1]District Court Family Appeals'!$C8:$J8)</f>
        <v>25</v>
      </c>
      <c r="N9" s="17">
        <f>SUM('[1]CC Jud Sep &amp; Div'!$C8:$J8)</f>
        <v>1</v>
      </c>
      <c r="O9" s="94">
        <f>SUM([1]ADMCA!$C$8:J8)</f>
        <v>0</v>
      </c>
    </row>
    <row r="10" spans="1:15" s="5" customFormat="1" ht="15.5">
      <c r="A10" s="12" t="s">
        <v>14</v>
      </c>
      <c r="B10" s="36">
        <v>2.5</v>
      </c>
      <c r="C10" s="13">
        <f>'[1]Total Applications'!$J$10</f>
        <v>13</v>
      </c>
      <c r="D10" s="13">
        <f>SUM('[1]Total Applications'!$C$10:J10)</f>
        <v>120</v>
      </c>
      <c r="E10" s="14">
        <f>'[1]Waiting Times 1st Cons'!$J$10</f>
        <v>21</v>
      </c>
      <c r="F10" s="14">
        <f>'[1]Number Waiting Priority Apps'!$J$10</f>
        <v>0</v>
      </c>
      <c r="G10" s="14">
        <f>'[1]Numbers Waiting 1st Cons'!$J$10</f>
        <v>35</v>
      </c>
      <c r="H10" s="15">
        <f>'[1]Waiting Times 2nd Cons'!$F10</f>
        <v>0</v>
      </c>
      <c r="I10" s="15">
        <f>'[1]Numbers Waiting 2nd Cons'!$F10</f>
        <v>0</v>
      </c>
      <c r="J10" s="16">
        <f>SUM('[1]Number of 1st Cons Apps Held'!$C$10:$J10)</f>
        <v>86</v>
      </c>
      <c r="K10" s="16">
        <f>'[1]Number of 2nd Cons Apps Held'!$J$10</f>
        <v>0</v>
      </c>
      <c r="L10" s="16">
        <f>SUM('[1]Number of Priority Apps Held'!$C$10:$J10)</f>
        <v>6</v>
      </c>
      <c r="M10" s="17">
        <f>SUM('[1]District Court Family'!$C10:$J10)+SUM('[1]District Court Family Appeals'!$C10:$J10)</f>
        <v>27</v>
      </c>
      <c r="N10" s="17">
        <f>SUM('[1]CC Jud Sep &amp; Div'!$C10:$J10)</f>
        <v>0</v>
      </c>
      <c r="O10" s="94">
        <f>SUM([1]ADMCA!$C$10:J10)</f>
        <v>0</v>
      </c>
    </row>
    <row r="11" spans="1:15" s="5" customFormat="1" ht="15.5">
      <c r="A11" s="12" t="s">
        <v>15</v>
      </c>
      <c r="B11" s="36">
        <v>8.4</v>
      </c>
      <c r="C11" s="13">
        <f>'[1]Total Applications'!$J$11</f>
        <v>102</v>
      </c>
      <c r="D11" s="13">
        <f>SUM('[1]Total Applications'!$C$11:J11)</f>
        <v>1110</v>
      </c>
      <c r="E11" s="14">
        <f>'[1]Waiting Times 1st Cons'!$J$11</f>
        <v>13</v>
      </c>
      <c r="F11" s="14">
        <f>'[1]Number Waiting Priority Apps'!$J$11</f>
        <v>2</v>
      </c>
      <c r="G11" s="14">
        <f>'[1]Numbers Waiting 1st Cons'!$J$11</f>
        <v>48</v>
      </c>
      <c r="H11" s="15">
        <f>'[1]Waiting Times 2nd Cons'!$F11</f>
        <v>0</v>
      </c>
      <c r="I11" s="15">
        <f>'[1]Numbers Waiting 2nd Cons'!$F11</f>
        <v>0</v>
      </c>
      <c r="J11" s="16">
        <f>SUM('[1]Number of 1st Cons Apps Held'!$C11:$J11)</f>
        <v>478</v>
      </c>
      <c r="K11" s="16">
        <f>'[1]Number of 2nd Cons Apps Held'!$J$11</f>
        <v>0</v>
      </c>
      <c r="L11" s="16">
        <f>SUM('[1]Number of Priority Apps Held'!$C11:$J11)</f>
        <v>336</v>
      </c>
      <c r="M11" s="17">
        <f>SUM('[1]District Court Family'!$C11:$J11)+SUM('[1]District Court Family Appeals'!$C11:$J11)</f>
        <v>173</v>
      </c>
      <c r="N11" s="17">
        <f>SUM('[1]CC Jud Sep &amp; Div'!$C11:$J11)</f>
        <v>1</v>
      </c>
      <c r="O11" s="94">
        <f>SUM([1]ADMCA!$C$11:J11)</f>
        <v>0</v>
      </c>
    </row>
    <row r="12" spans="1:15" s="5" customFormat="1" ht="15.5">
      <c r="A12" s="12" t="s">
        <v>16</v>
      </c>
      <c r="B12" s="36">
        <v>6.95</v>
      </c>
      <c r="C12" s="13">
        <f>'[1]Total Applications'!$J$12</f>
        <v>30</v>
      </c>
      <c r="D12" s="13">
        <f>SUM('[1]Total Applications'!$C$12:J12)</f>
        <v>363</v>
      </c>
      <c r="E12" s="14">
        <f>'[1]Waiting Times 1st Cons'!$J$12</f>
        <v>7</v>
      </c>
      <c r="F12" s="14">
        <f>'[1]Number Waiting Priority Apps'!$J$12</f>
        <v>8</v>
      </c>
      <c r="G12" s="14">
        <f>'[1]Numbers Waiting 1st Cons'!$J$12</f>
        <v>32</v>
      </c>
      <c r="H12" s="15">
        <f>'[1]Waiting Times 2nd Cons'!$F12</f>
        <v>0</v>
      </c>
      <c r="I12" s="15">
        <f>'[1]Numbers Waiting 2nd Cons'!$F12</f>
        <v>0</v>
      </c>
      <c r="J12" s="16">
        <f>SUM('[1]Number of 1st Cons Apps Held'!$C12:$J12)</f>
        <v>161</v>
      </c>
      <c r="K12" s="16">
        <f>'[1]Number of 2nd Cons Apps Held'!$J$12</f>
        <v>0</v>
      </c>
      <c r="L12" s="16">
        <f>SUM('[1]Number of Priority Apps Held'!$C12:$J12)</f>
        <v>76</v>
      </c>
      <c r="M12" s="17">
        <f>SUM('[1]District Court Family'!$C12:$J12)+SUM('[1]District Court Family Appeals'!$C12:$J12)</f>
        <v>125</v>
      </c>
      <c r="N12" s="17">
        <f>SUM('[1]CC Jud Sep &amp; Div'!$C12:$J12)</f>
        <v>1</v>
      </c>
      <c r="O12" s="94">
        <f>SUM([1]ADMCA!$C$12:J12)</f>
        <v>8</v>
      </c>
    </row>
    <row r="13" spans="1:15" s="5" customFormat="1" ht="15.5">
      <c r="A13" s="12" t="s">
        <v>17</v>
      </c>
      <c r="B13" s="36">
        <v>2.6</v>
      </c>
      <c r="C13" s="13">
        <f>'[1]Total Applications'!$J$14</f>
        <v>31</v>
      </c>
      <c r="D13" s="13">
        <f>SUM('[1]Total Applications'!$C$14:J14)</f>
        <v>189</v>
      </c>
      <c r="E13" s="14">
        <f>'[1]Waiting Times 1st Cons'!$J$14</f>
        <v>3</v>
      </c>
      <c r="F13" s="14">
        <f>'[1]Number Waiting Priority Apps'!$J$14</f>
        <v>5</v>
      </c>
      <c r="G13" s="14">
        <f>'[1]Numbers Waiting 1st Cons'!$J$14</f>
        <v>14</v>
      </c>
      <c r="H13" s="15">
        <f>'[1]Waiting Times 2nd Cons'!$F14</f>
        <v>0</v>
      </c>
      <c r="I13" s="15">
        <f>'[1]Numbers Waiting 2nd Cons'!$F14</f>
        <v>0</v>
      </c>
      <c r="J13" s="16">
        <f>SUM('[1]Number of 1st Cons Apps Held'!$C14:$J14)</f>
        <v>53</v>
      </c>
      <c r="K13" s="16">
        <f>'[1]Number of 2nd Cons Apps Held'!$J$14</f>
        <v>0</v>
      </c>
      <c r="L13" s="16">
        <f>SUM('[1]Number of Priority Apps Held'!$C14:$J14)</f>
        <v>9</v>
      </c>
      <c r="M13" s="17">
        <f>SUM('[1]District Court Family'!$C14:$J14)+SUM('[1]District Court Family Appeals'!$C14:$J14)</f>
        <v>110</v>
      </c>
      <c r="N13" s="17">
        <f>SUM('[1]CC Jud Sep &amp; Div'!$C14:$J14)</f>
        <v>18</v>
      </c>
      <c r="O13" s="94">
        <f>SUM([1]ADMCA!$C$14:J14)</f>
        <v>14</v>
      </c>
    </row>
    <row r="14" spans="1:15" s="5" customFormat="1" ht="15.5">
      <c r="A14" s="12" t="s">
        <v>18</v>
      </c>
      <c r="B14" s="36">
        <v>2.75</v>
      </c>
      <c r="C14" s="13">
        <f>'[1]Total Applications'!$J$15</f>
        <v>21</v>
      </c>
      <c r="D14" s="13">
        <f>SUM('[1]Total Applications'!$C$15:J15)</f>
        <v>244</v>
      </c>
      <c r="E14" s="14">
        <f>'[1]Waiting Times 1st Cons'!$J$15</f>
        <v>15</v>
      </c>
      <c r="F14" s="14">
        <f>'[1]Number Waiting Priority Apps'!$J$15</f>
        <v>1</v>
      </c>
      <c r="G14" s="14">
        <f>'[1]Numbers Waiting 1st Cons'!$J$15</f>
        <v>20</v>
      </c>
      <c r="H14" s="15">
        <f>'[1]Waiting Times 2nd Cons'!$F15</f>
        <v>0</v>
      </c>
      <c r="I14" s="15">
        <f>'[1]Numbers Waiting 2nd Cons'!$F15</f>
        <v>0</v>
      </c>
      <c r="J14" s="16">
        <f>SUM('[1]Number of 1st Cons Apps Held'!$C15:$J15)</f>
        <v>107</v>
      </c>
      <c r="K14" s="16">
        <f>'[1]Number of 2nd Cons Apps Held'!$J$15</f>
        <v>0</v>
      </c>
      <c r="L14" s="16">
        <f>SUM('[1]Number of Priority Apps Held'!$C15:$J15)</f>
        <v>20</v>
      </c>
      <c r="M14" s="17">
        <f>SUM('[1]District Court Family'!$C15:$J15)+SUM('[1]District Court Family Appeals'!$C15:$J15)</f>
        <v>106</v>
      </c>
      <c r="N14" s="17">
        <f>SUM('[1]CC Jud Sep &amp; Div'!$C15:$J15)</f>
        <v>1</v>
      </c>
      <c r="O14" s="94">
        <f>SUM([1]ADMCA!$C$15:J15)</f>
        <v>3</v>
      </c>
    </row>
    <row r="15" spans="1:15" s="5" customFormat="1" ht="15.5">
      <c r="A15" s="12" t="s">
        <v>59</v>
      </c>
      <c r="B15" s="36">
        <v>3.25</v>
      </c>
      <c r="C15" s="13">
        <f>'[1]Total Applications'!$J$16</f>
        <v>72</v>
      </c>
      <c r="D15" s="13">
        <f>SUM('[1]Total Applications'!$C$16:J16)</f>
        <v>603</v>
      </c>
      <c r="E15" s="14">
        <f>'[1]Waiting Times 1st Cons'!$J$16</f>
        <v>13</v>
      </c>
      <c r="F15" s="14">
        <f>'[1]Number Waiting Priority Apps'!$J$16</f>
        <v>23</v>
      </c>
      <c r="G15" s="14">
        <f>'[1]Numbers Waiting 1st Cons'!$J$16</f>
        <v>61</v>
      </c>
      <c r="H15" s="15">
        <f>'[1]Waiting Times 2nd Cons'!$F16</f>
        <v>0</v>
      </c>
      <c r="I15" s="15">
        <f>'[1]Numbers Waiting 2nd Cons'!$F16</f>
        <v>0</v>
      </c>
      <c r="J15" s="16">
        <f>SUM('[1]Number of 1st Cons Apps Held'!$C16:$J16)</f>
        <v>204</v>
      </c>
      <c r="K15" s="16">
        <f>'[1]Number of 2nd Cons Apps Held'!$J$16</f>
        <v>0</v>
      </c>
      <c r="L15" s="16">
        <f>SUM('[1]Number of Priority Apps Held'!$C16:$J16)</f>
        <v>123</v>
      </c>
      <c r="M15" s="17">
        <f>SUM('[1]District Court Family'!$C16:$J16)+SUM('[1]District Court Family Appeals'!$C16:$J16)</f>
        <v>79</v>
      </c>
      <c r="N15" s="17">
        <f>SUM('[1]CC Jud Sep &amp; Div'!$C16:$J16)</f>
        <v>0</v>
      </c>
      <c r="O15" s="94">
        <f>SUM([1]ADMCA!$C$16:J16)</f>
        <v>222</v>
      </c>
    </row>
    <row r="16" spans="1:15" s="5" customFormat="1" ht="15.5">
      <c r="A16" s="12" t="s">
        <v>19</v>
      </c>
      <c r="B16" s="36">
        <v>4.8</v>
      </c>
      <c r="C16" s="13">
        <f>'[1]Total Applications'!$J$17</f>
        <v>31</v>
      </c>
      <c r="D16" s="13">
        <f>SUM('[1]Total Applications'!$C$17:J17)</f>
        <v>378</v>
      </c>
      <c r="E16" s="14">
        <f>'[1]Waiting Times 1st Cons'!$J$17</f>
        <v>16</v>
      </c>
      <c r="F16" s="14">
        <f>'[1]Number Waiting Priority Apps'!$J$17</f>
        <v>1</v>
      </c>
      <c r="G16" s="14">
        <f>'[1]Numbers Waiting 1st Cons'!$J$17</f>
        <v>54</v>
      </c>
      <c r="H16" s="15">
        <f>'[1]Waiting Times 2nd Cons'!$F17</f>
        <v>0</v>
      </c>
      <c r="I16" s="15">
        <f>'[1]Numbers Waiting 2nd Cons'!$F17</f>
        <v>0</v>
      </c>
      <c r="J16" s="16">
        <f>SUM('[1]Number of 1st Cons Apps Held'!$C17:$J17)</f>
        <v>161</v>
      </c>
      <c r="K16" s="16">
        <f>'[1]Number of 2nd Cons Apps Held'!$J$17</f>
        <v>0</v>
      </c>
      <c r="L16" s="16">
        <f>SUM('[1]Number of Priority Apps Held'!$C17:$J17)</f>
        <v>31</v>
      </c>
      <c r="M16" s="17">
        <f>SUM('[1]District Court Family'!$C17:$J17)+SUM('[1]District Court Family Appeals'!$C17:$J17)</f>
        <v>172</v>
      </c>
      <c r="N16" s="17">
        <f>SUM('[1]CC Jud Sep &amp; Div'!$C17:$J17)</f>
        <v>0</v>
      </c>
      <c r="O16" s="94">
        <f>SUM([1]ADMCA!$C$17:J17)</f>
        <v>1</v>
      </c>
    </row>
    <row r="17" spans="1:15" s="5" customFormat="1" ht="16.5" customHeight="1">
      <c r="A17" s="12" t="s">
        <v>20</v>
      </c>
      <c r="B17" s="36">
        <v>4.5</v>
      </c>
      <c r="C17" s="13">
        <f>'[1]Total Applications'!$J$18</f>
        <v>116</v>
      </c>
      <c r="D17" s="13">
        <f>SUM('[1]Total Applications'!$C$18:J18)</f>
        <v>1063</v>
      </c>
      <c r="E17" s="14">
        <f>'[1]Waiting Times 1st Cons'!$J$18</f>
        <v>10</v>
      </c>
      <c r="F17" s="14">
        <f>'[1]Number Waiting Priority Apps'!$J$18</f>
        <v>0</v>
      </c>
      <c r="G17" s="14">
        <f>'[1]Numbers Waiting 1st Cons'!$J$18</f>
        <v>15</v>
      </c>
      <c r="H17" s="15">
        <f>'[1]Waiting Times 2nd Cons'!$F18</f>
        <v>0</v>
      </c>
      <c r="I17" s="15">
        <f>'[1]Numbers Waiting 2nd Cons'!$F18</f>
        <v>0</v>
      </c>
      <c r="J17" s="16">
        <f>SUM('[1]Number of 1st Cons Apps Held'!$C18:$J18)</f>
        <v>1392</v>
      </c>
      <c r="K17" s="16">
        <f>'[1]Number of 2nd Cons Apps Held'!$J$18</f>
        <v>0</v>
      </c>
      <c r="L17" s="16">
        <f>SUM('[1]Number of Priority Apps Held'!$C18:$J18)</f>
        <v>1344</v>
      </c>
      <c r="M17" s="17">
        <f>SUM('[1]District Court Family'!$C18:$J18)+SUM('[1]District Court Family Appeals'!$C18:$J18)</f>
        <v>35</v>
      </c>
      <c r="N17" s="17">
        <f>SUM('[1]CC Jud Sep &amp; Div'!$C18:$J18)</f>
        <v>0</v>
      </c>
      <c r="O17" s="125">
        <f>SUM([1]ADMCA!$C$18:J18)</f>
        <v>0</v>
      </c>
    </row>
    <row r="18" spans="1:15" s="5" customFormat="1" ht="15.5">
      <c r="A18" s="12" t="s">
        <v>21</v>
      </c>
      <c r="B18" s="36">
        <v>4</v>
      </c>
      <c r="C18" s="13">
        <f>'[1]Total Applications'!$J$19</f>
        <v>18</v>
      </c>
      <c r="D18" s="13">
        <f>SUM('[1]Total Applications'!$C$19:J19)</f>
        <v>233</v>
      </c>
      <c r="E18" s="14">
        <f>'[1]Waiting Times 1st Cons'!$J$19</f>
        <v>23</v>
      </c>
      <c r="F18" s="14">
        <f>'[1]Number Waiting Priority Apps'!$J$19</f>
        <v>3</v>
      </c>
      <c r="G18" s="14">
        <f>'[1]Numbers Waiting 1st Cons'!$J$19</f>
        <v>87</v>
      </c>
      <c r="H18" s="15">
        <f>'[1]Waiting Times 2nd Cons'!$F19</f>
        <v>0</v>
      </c>
      <c r="I18" s="15">
        <f>'[1]Numbers Waiting 2nd Cons'!$F19</f>
        <v>0</v>
      </c>
      <c r="J18" s="16">
        <f>SUM('[1]Number of 1st Cons Apps Held'!$C19:$J19)</f>
        <v>114</v>
      </c>
      <c r="K18" s="16">
        <f>'[1]Number of 2nd Cons Apps Held'!$J$19</f>
        <v>0</v>
      </c>
      <c r="L18" s="16">
        <f>SUM('[1]Number of Priority Apps Held'!$C19:$J19)</f>
        <v>19</v>
      </c>
      <c r="M18" s="17">
        <f>SUM('[1]District Court Family'!$C19:$J19)+SUM('[1]District Court Family Appeals'!$C19:$J19)</f>
        <v>42</v>
      </c>
      <c r="N18" s="17">
        <f>SUM('[1]CC Jud Sep &amp; Div'!$C19:$J19)</f>
        <v>1</v>
      </c>
      <c r="O18" s="96">
        <f>SUM([1]ADMCA!$C$19:J19)</f>
        <v>6</v>
      </c>
    </row>
    <row r="19" spans="1:15" s="5" customFormat="1" ht="15.5">
      <c r="A19" s="12" t="s">
        <v>22</v>
      </c>
      <c r="B19" s="36">
        <v>4.3</v>
      </c>
      <c r="C19" s="13">
        <f>'[1]Total Applications'!$J$20+'[1]Total Applications'!$J$21</f>
        <v>25</v>
      </c>
      <c r="D19" s="13">
        <f>SUM('[1]Total Applications'!$C$20:J21)</f>
        <v>356</v>
      </c>
      <c r="E19" s="14">
        <f>MAX('[1]Waiting Times 1st Cons'!$J$20:$J$21)</f>
        <v>15</v>
      </c>
      <c r="F19" s="14">
        <f>'[1]Number Waiting Priority Apps'!$J$20+'[1]Number Waiting Priority Apps'!$J$21</f>
        <v>0</v>
      </c>
      <c r="G19" s="14">
        <f>'[1]Numbers Waiting 1st Cons'!$J$20+'[1]Numbers Waiting 1st Cons'!$J$21</f>
        <v>47</v>
      </c>
      <c r="H19" s="15">
        <f>MAX('[1]Waiting Times 2nd Cons'!$F20:$F21)</f>
        <v>0</v>
      </c>
      <c r="I19" s="15">
        <f>SUM('[1]Numbers Waiting 2nd Cons'!$F20:$F21)</f>
        <v>0</v>
      </c>
      <c r="J19" s="16">
        <f>SUM('[1]Number of 1st Cons Apps Held'!$C$20:$J21)</f>
        <v>138</v>
      </c>
      <c r="K19" s="16">
        <f>'[1]Number of 2nd Cons Apps Held'!$J$20+'[1]Number of 2nd Cons Apps Held'!$J$21</f>
        <v>0</v>
      </c>
      <c r="L19" s="16">
        <f>SUM('[1]Number of Priority Apps Held'!$C$20:$J21)</f>
        <v>14</v>
      </c>
      <c r="M19" s="17">
        <f>SUM('[1]District Court Family'!$C$20:$J21)+SUM('[1]District Court Family Appeals'!$C$20:$J21)</f>
        <v>145</v>
      </c>
      <c r="N19" s="17">
        <f>SUM('[1]CC Jud Sep &amp; Div'!$C$20:$J21)</f>
        <v>0</v>
      </c>
      <c r="O19" s="125">
        <f>SUM([1]ADMCA!$C$20:J21)</f>
        <v>12</v>
      </c>
    </row>
    <row r="20" spans="1:15" s="5" customFormat="1" ht="15.5">
      <c r="A20" s="12" t="s">
        <v>23</v>
      </c>
      <c r="B20" s="37">
        <v>3.25</v>
      </c>
      <c r="C20" s="13">
        <f>'[1]Total Applications'!$J$22</f>
        <v>43</v>
      </c>
      <c r="D20" s="13">
        <f>SUM('[1]Total Applications'!$C$22:J22)</f>
        <v>296</v>
      </c>
      <c r="E20" s="14">
        <f>'[1]Waiting Times 1st Cons'!$J$22</f>
        <v>15</v>
      </c>
      <c r="F20" s="14">
        <f>'[1]Number Waiting Priority Apps'!$J$22</f>
        <v>6</v>
      </c>
      <c r="G20" s="14">
        <f>'[1]Numbers Waiting 1st Cons'!$J$22</f>
        <v>31</v>
      </c>
      <c r="H20" s="15">
        <f>'[1]Waiting Times 2nd Cons'!$F22</f>
        <v>0</v>
      </c>
      <c r="I20" s="15">
        <f>'[1]Numbers Waiting 2nd Cons'!$F22</f>
        <v>0</v>
      </c>
      <c r="J20" s="16">
        <f>SUM('[1]Number of 1st Cons Apps Held'!$C22:$J22)</f>
        <v>86</v>
      </c>
      <c r="K20" s="16">
        <f>'[1]Number of 2nd Cons Apps Held'!$J$22</f>
        <v>0</v>
      </c>
      <c r="L20" s="16">
        <f>SUM('[1]Number of Priority Apps Held'!$C22:$J22)</f>
        <v>23</v>
      </c>
      <c r="M20" s="17">
        <f>SUM('[1]District Court Family'!$C22:$J22)+SUM('[1]District Court Family Appeals'!$C22:$J22)</f>
        <v>116</v>
      </c>
      <c r="N20" s="17">
        <f>SUM('[1]CC Jud Sep &amp; Div'!$C22:$J22)</f>
        <v>1</v>
      </c>
      <c r="O20" s="125">
        <f>SUM([1]ADMCA!$C$22:J22)</f>
        <v>8</v>
      </c>
    </row>
    <row r="21" spans="1:15" s="5" customFormat="1" ht="15.5">
      <c r="A21" s="12" t="s">
        <v>24</v>
      </c>
      <c r="B21" s="37">
        <v>3.45</v>
      </c>
      <c r="C21" s="13">
        <f>'[1]Total Applications'!$J$23</f>
        <v>66</v>
      </c>
      <c r="D21" s="13">
        <f>SUM('[1]Total Applications'!$C$23:J23)</f>
        <v>657</v>
      </c>
      <c r="E21" s="14">
        <f>'[1]Waiting Times 1st Cons'!$J$23</f>
        <v>24</v>
      </c>
      <c r="F21" s="14">
        <f>'[1]Number Waiting Priority Apps'!$J$23</f>
        <v>7</v>
      </c>
      <c r="G21" s="14">
        <f>'[1]Numbers Waiting 1st Cons'!$J$23</f>
        <v>90</v>
      </c>
      <c r="H21" s="15">
        <f>'[1]Waiting Times 2nd Cons'!$F23</f>
        <v>0</v>
      </c>
      <c r="I21" s="15">
        <f>'[1]Numbers Waiting 2nd Cons'!$F23</f>
        <v>0</v>
      </c>
      <c r="J21" s="16">
        <f>SUM('[1]Number of 1st Cons Apps Held'!$C23:$J23)</f>
        <v>190</v>
      </c>
      <c r="K21" s="16">
        <f>'[1]Number of 2nd Cons Apps Held'!$J$23</f>
        <v>0</v>
      </c>
      <c r="L21" s="16">
        <f>SUM('[1]Number of Priority Apps Held'!$C23:$J23)</f>
        <v>57</v>
      </c>
      <c r="M21" s="17">
        <f>SUM('[1]District Court Family'!$C23:$J23)+SUM('[1]District Court Family Appeals'!$C23:$J23)</f>
        <v>303</v>
      </c>
      <c r="N21" s="17">
        <f>SUM('[1]CC Jud Sep &amp; Div'!$C23:$J23)</f>
        <v>5</v>
      </c>
      <c r="O21" s="125">
        <f>SUM([1]ADMCA!$C$23:J23)</f>
        <v>20</v>
      </c>
    </row>
    <row r="22" spans="1:15" s="5" customFormat="1" ht="15.5">
      <c r="A22" s="12" t="s">
        <v>25</v>
      </c>
      <c r="B22" s="37">
        <v>1.5</v>
      </c>
      <c r="C22" s="13">
        <f>'[1]Total Applications'!$J$24</f>
        <v>51</v>
      </c>
      <c r="D22" s="13">
        <f>SUM('[1]Total Applications'!$C$24:J24)</f>
        <v>269</v>
      </c>
      <c r="E22" s="14">
        <f>'[1]Waiting Times 1st Cons'!$J$24</f>
        <v>15</v>
      </c>
      <c r="F22" s="14">
        <f>'[1]Number Waiting Priority Apps'!$J$24</f>
        <v>5</v>
      </c>
      <c r="G22" s="14">
        <f>'[1]Numbers Waiting 1st Cons'!$J$24</f>
        <v>38</v>
      </c>
      <c r="H22" s="15">
        <f>'[1]Waiting Times 2nd Cons'!$F24</f>
        <v>0</v>
      </c>
      <c r="I22" s="15">
        <f>'[1]Numbers Waiting 2nd Cons'!$F24</f>
        <v>0</v>
      </c>
      <c r="J22" s="16">
        <f>SUM('[1]Number of 1st Cons Apps Held'!$C24:$J24)</f>
        <v>66</v>
      </c>
      <c r="K22" s="16">
        <f>'[1]Number of 2nd Cons Apps Held'!$J$24</f>
        <v>0</v>
      </c>
      <c r="L22" s="16">
        <f>SUM('[1]Number of Priority Apps Held'!$C24:$J24)</f>
        <v>13</v>
      </c>
      <c r="M22" s="17">
        <f>SUM('[1]District Court Family'!$C24:$J24)+SUM('[1]District Court Family Appeals'!$C24:$J24)</f>
        <v>136</v>
      </c>
      <c r="N22" s="17">
        <f>SUM('[1]CC Jud Sep &amp; Div'!$C24:$J24)</f>
        <v>0</v>
      </c>
      <c r="O22" s="125">
        <f>SUM([1]ADMCA!$C$24:J24)</f>
        <v>2</v>
      </c>
    </row>
    <row r="23" spans="1:15" s="5" customFormat="1" ht="31">
      <c r="A23" s="12" t="s">
        <v>46</v>
      </c>
      <c r="B23" s="37">
        <v>0.5</v>
      </c>
      <c r="C23" s="71">
        <f>'[1]Total Applications'!$J$25</f>
        <v>2</v>
      </c>
      <c r="D23" s="71">
        <f>SUM('[1]Total Applications'!$C$25:J25)</f>
        <v>20</v>
      </c>
      <c r="E23" s="72">
        <f>'[1]Waiting Times 1st Cons'!$J$25</f>
        <v>1</v>
      </c>
      <c r="F23" s="72">
        <f>'[1]Number Waiting Priority Apps'!$J$25</f>
        <v>0</v>
      </c>
      <c r="G23" s="72">
        <f>'[1]Numbers Waiting 1st Cons'!$J$25</f>
        <v>1</v>
      </c>
      <c r="H23" s="78"/>
      <c r="I23" s="78"/>
      <c r="J23" s="75">
        <f>SUM('[1]Number of 1st Cons Apps Held'!$C25:$J25)</f>
        <v>23</v>
      </c>
      <c r="K23" s="75">
        <f>'[1]Number of 2nd Cons Apps Held'!$J$25</f>
        <v>0</v>
      </c>
      <c r="L23" s="75">
        <f>SUM('[1]Number of Priority Apps Held'!$C25:$J25)</f>
        <v>0</v>
      </c>
      <c r="M23" s="77">
        <f>SUM('[1]District Court Family'!$C25:$J25)+SUM('[1]District Court Family Appeals'!$C25:$J25)</f>
        <v>0</v>
      </c>
      <c r="N23" s="77">
        <f>SUM('[1]CC Jud Sep &amp; Div'!$C25:$J25)</f>
        <v>0</v>
      </c>
      <c r="O23" s="99">
        <f>SUM([1]ADMCA!$C$25:J25)</f>
        <v>0</v>
      </c>
    </row>
    <row r="24" spans="1:15" s="5" customFormat="1" ht="15.5">
      <c r="A24" s="12" t="s">
        <v>26</v>
      </c>
      <c r="B24" s="36">
        <v>1.9317</v>
      </c>
      <c r="C24" s="13">
        <f>'[1]Total Applications'!$J$26+'[1]Total Applications'!$J$27</f>
        <v>18</v>
      </c>
      <c r="D24" s="13">
        <f>SUM('[1]Total Applications'!$C$26:J27)</f>
        <v>160</v>
      </c>
      <c r="E24" s="14">
        <f>MAX('[1]Waiting Times 1st Cons'!$J$26:$J$27)</f>
        <v>15</v>
      </c>
      <c r="F24" s="14">
        <f>'[1]Number Waiting Priority Apps'!$J$26+'[1]Number Waiting Priority Apps'!$J$27</f>
        <v>2</v>
      </c>
      <c r="G24" s="14">
        <f>'[1]Numbers Waiting 1st Cons'!$J$26+'[1]Numbers Waiting 1st Cons'!$J$27</f>
        <v>18</v>
      </c>
      <c r="H24" s="15">
        <f>MAX('[1]Waiting Times 2nd Cons'!$F25:F26)</f>
        <v>0</v>
      </c>
      <c r="I24" s="15">
        <f>SUM('[1]Numbers Waiting 2nd Cons'!$F25:F26)</f>
        <v>0</v>
      </c>
      <c r="J24" s="16">
        <f>SUM('[1]Number of 1st Cons Apps Held'!$C$26:$J27)</f>
        <v>61</v>
      </c>
      <c r="K24" s="16">
        <f>'[1]Number of 2nd Cons Apps Held'!$J$26+'[1]Number of 2nd Cons Apps Held'!$J$27</f>
        <v>0</v>
      </c>
      <c r="L24" s="16">
        <f>SUM('[1]Number of Priority Apps Held'!$C$26:$J27)</f>
        <v>19</v>
      </c>
      <c r="M24" s="17">
        <f>SUM('[1]District Court Family Appeals'!$C$26:$J27)+SUM('[1]District Court Family'!$C$26:$J27)</f>
        <v>63</v>
      </c>
      <c r="N24" s="17">
        <f>SUM('[1]CC Jud Sep &amp; Div'!$C$26:$J27)</f>
        <v>0</v>
      </c>
      <c r="O24" s="125">
        <f>SUM([1]ADMCA!$C$26:J27)</f>
        <v>3</v>
      </c>
    </row>
    <row r="25" spans="1:15" s="5" customFormat="1" ht="15.5">
      <c r="A25" s="12" t="s">
        <v>27</v>
      </c>
      <c r="B25" s="37">
        <v>3.8</v>
      </c>
      <c r="C25" s="13">
        <f>'[1]Total Applications'!$J$29</f>
        <v>58</v>
      </c>
      <c r="D25" s="13">
        <f>SUM('[1]Total Applications'!$C$29:J29)</f>
        <v>440</v>
      </c>
      <c r="E25" s="14">
        <f>'[1]Waiting Times 1st Cons'!$J$29</f>
        <v>10</v>
      </c>
      <c r="F25" s="14">
        <f>'[1]Number Waiting Priority Apps'!$J$29</f>
        <v>1</v>
      </c>
      <c r="G25" s="14">
        <f>'[1]Numbers Waiting 1st Cons'!$J$29</f>
        <v>36</v>
      </c>
      <c r="H25" s="15">
        <f>'[1]Waiting Times 2nd Cons'!$F28</f>
        <v>0</v>
      </c>
      <c r="I25" s="15">
        <f>'[1]Numbers Waiting 2nd Cons'!$F28</f>
        <v>0</v>
      </c>
      <c r="J25" s="16">
        <f>SUM('[1]Number of 1st Cons Apps Held'!$C29:$J29)</f>
        <v>125</v>
      </c>
      <c r="K25" s="16">
        <f>'[1]Number of 2nd Cons Apps Held'!$J$29</f>
        <v>0</v>
      </c>
      <c r="L25" s="16">
        <f>SUM('[1]Number of Priority Apps Held'!$C29:$J29)</f>
        <v>13</v>
      </c>
      <c r="M25" s="17">
        <f>SUM('[1]District Court Family'!$C29:$J29)+SUM('[1]District Court Family Appeals'!$C29:$J29)</f>
        <v>259</v>
      </c>
      <c r="N25" s="17">
        <f>SUM('[1]CC Jud Sep &amp; Div'!$C29:$J29)</f>
        <v>0</v>
      </c>
      <c r="O25" s="125">
        <f>SUM([1]ADMCA!$C$29:J29)</f>
        <v>1</v>
      </c>
    </row>
    <row r="26" spans="1:15" s="5" customFormat="1" ht="15.5">
      <c r="A26" s="12" t="s">
        <v>28</v>
      </c>
      <c r="B26" s="37">
        <v>4.5</v>
      </c>
      <c r="C26" s="13">
        <f>'[1]Total Applications'!$J$30</f>
        <v>35</v>
      </c>
      <c r="D26" s="13">
        <f>SUM('[1]Total Applications'!$C$30:J30)</f>
        <v>294</v>
      </c>
      <c r="E26" s="14">
        <f>'[1]Waiting Times 1st Cons'!$J$30</f>
        <v>17</v>
      </c>
      <c r="F26" s="14">
        <f>'[1]Number Waiting Priority Apps'!$J$30</f>
        <v>7</v>
      </c>
      <c r="G26" s="14">
        <f>'[1]Numbers Waiting 1st Cons'!$J$30</f>
        <v>49</v>
      </c>
      <c r="H26" s="15">
        <f>'[1]Waiting Times 2nd Cons'!$F29</f>
        <v>0</v>
      </c>
      <c r="I26" s="15">
        <f>'[1]Numbers Waiting 2nd Cons'!$F29</f>
        <v>0</v>
      </c>
      <c r="J26" s="16">
        <f>SUM('[1]Number of 1st Cons Apps Held'!$C30:$J30)</f>
        <v>74</v>
      </c>
      <c r="K26" s="16">
        <f>'[1]Number of 2nd Cons Apps Held'!$J$30</f>
        <v>0</v>
      </c>
      <c r="L26" s="16">
        <f>SUM('[1]Number of Priority Apps Held'!$C30:$J30)</f>
        <v>19</v>
      </c>
      <c r="M26" s="17">
        <f>SUM('[1]District Court Family'!$C30:$J30)+SUM('[1]District Court Family Appeals'!$C30:$J30)</f>
        <v>127</v>
      </c>
      <c r="N26" s="17">
        <f>SUM('[1]CC Jud Sep &amp; Div'!$C30:$J30)</f>
        <v>0</v>
      </c>
      <c r="O26" s="96">
        <f>SUM([1]ADMCA!$C$30:J30)</f>
        <v>13</v>
      </c>
    </row>
    <row r="27" spans="1:15" s="5" customFormat="1" ht="15.5">
      <c r="A27" s="12" t="s">
        <v>29</v>
      </c>
      <c r="B27" s="37">
        <v>3</v>
      </c>
      <c r="C27" s="13">
        <f>'[1]Total Applications'!$J$31</f>
        <v>26</v>
      </c>
      <c r="D27" s="13">
        <f>SUM('[1]Total Applications'!$C$31:J31)</f>
        <v>190</v>
      </c>
      <c r="E27" s="14">
        <f>'[1]Waiting Times 1st Cons'!$J$31</f>
        <v>7</v>
      </c>
      <c r="F27" s="14">
        <f>'[1]Number Waiting Priority Apps'!$J$31</f>
        <v>1</v>
      </c>
      <c r="G27" s="14">
        <f>'[1]Numbers Waiting 1st Cons'!$J$31</f>
        <v>20</v>
      </c>
      <c r="H27" s="15">
        <f>'[1]Waiting Times 2nd Cons'!$F30</f>
        <v>0</v>
      </c>
      <c r="I27" s="15">
        <f>'[1]Numbers Waiting 2nd Cons'!$F30</f>
        <v>0</v>
      </c>
      <c r="J27" s="16">
        <f>SUM('[1]Number of 1st Cons Apps Held'!$C31:$J31)</f>
        <v>62</v>
      </c>
      <c r="K27" s="16">
        <f>'[1]Number of 2nd Cons Apps Held'!$J$31</f>
        <v>0</v>
      </c>
      <c r="L27" s="16">
        <f>SUM('[1]Number of Priority Apps Held'!$C31:$J31)</f>
        <v>12</v>
      </c>
      <c r="M27" s="17">
        <f>SUM('[1]District Court Family'!$C31:$J31)+SUM('[1]District Court Family Appeals'!$C31:$J31)</f>
        <v>85</v>
      </c>
      <c r="N27" s="17">
        <f>SUM('[1]CC Jud Sep &amp; Div'!$C31:$J31)</f>
        <v>0</v>
      </c>
      <c r="O27" s="125">
        <f>SUM([1]ADMCA!$C$31:J31)</f>
        <v>1</v>
      </c>
    </row>
    <row r="28" spans="1:15" s="5" customFormat="1" ht="15.5">
      <c r="A28" s="12" t="s">
        <v>30</v>
      </c>
      <c r="B28" s="37">
        <v>1.8</v>
      </c>
      <c r="C28" s="13">
        <f>'[1]Total Applications'!$J$32</f>
        <v>24</v>
      </c>
      <c r="D28" s="13">
        <f>SUM('[1]Total Applications'!$C$32:J32)</f>
        <v>226</v>
      </c>
      <c r="E28" s="14">
        <f>'[1]Waiting Times 1st Cons'!$J$32</f>
        <v>27</v>
      </c>
      <c r="F28" s="14">
        <f>'[1]Number Waiting Priority Apps'!$J$32</f>
        <v>4</v>
      </c>
      <c r="G28" s="14">
        <f>'[1]Numbers Waiting 1st Cons'!$J$32</f>
        <v>58</v>
      </c>
      <c r="H28" s="15">
        <f>'[1]Waiting Times 2nd Cons'!$F31</f>
        <v>0</v>
      </c>
      <c r="I28" s="15">
        <f>'[1]Numbers Waiting 2nd Cons'!$F31</f>
        <v>0</v>
      </c>
      <c r="J28" s="16">
        <f>SUM('[1]Number of 1st Cons Apps Held'!$C32:$J32)</f>
        <v>27</v>
      </c>
      <c r="K28" s="16">
        <f>'[1]Number of 2nd Cons Apps Held'!$J$32</f>
        <v>0</v>
      </c>
      <c r="L28" s="16">
        <f>SUM('[1]Number of Priority Apps Held'!$C32:$J32)</f>
        <v>15</v>
      </c>
      <c r="M28" s="17">
        <f>SUM('[1]District Court Family'!$C32:$J32)+SUM('[1]District Court Family Appeals'!$C32:$J32)</f>
        <v>90</v>
      </c>
      <c r="N28" s="17">
        <f>SUM('[1]CC Jud Sep &amp; Div'!$C32:$J32)</f>
        <v>14</v>
      </c>
      <c r="O28" s="126">
        <f>SUM([1]ADMCA!$C$32:J32)</f>
        <v>0</v>
      </c>
    </row>
    <row r="29" spans="1:15" s="5" customFormat="1" ht="15.5">
      <c r="A29" s="12" t="s">
        <v>31</v>
      </c>
      <c r="B29" s="37">
        <v>1.6</v>
      </c>
      <c r="C29" s="13">
        <f>'[1]Total Applications'!$J$33</f>
        <v>30</v>
      </c>
      <c r="D29" s="13">
        <f>SUM('[1]Total Applications'!$C$33:J33)</f>
        <v>209</v>
      </c>
      <c r="E29" s="14">
        <f>'[1]Waiting Times 1st Cons'!$J$33</f>
        <v>43</v>
      </c>
      <c r="F29" s="14">
        <f>'[1]Number Waiting Priority Apps'!$J$33</f>
        <v>9</v>
      </c>
      <c r="G29" s="14">
        <f>'[1]Numbers Waiting 1st Cons'!$J$33</f>
        <v>129</v>
      </c>
      <c r="H29" s="15">
        <f>'[1]Waiting Times 2nd Cons'!$F32</f>
        <v>0</v>
      </c>
      <c r="I29" s="15">
        <f>'[1]Numbers Waiting 2nd Cons'!$F32</f>
        <v>0</v>
      </c>
      <c r="J29" s="16">
        <f>SUM('[1]Number of 1st Cons Apps Held'!$C33:$J33)</f>
        <v>99</v>
      </c>
      <c r="K29" s="16">
        <f>'[1]Number of 2nd Cons Apps Held'!$J$33</f>
        <v>0</v>
      </c>
      <c r="L29" s="16">
        <f>SUM('[1]Number of Priority Apps Held'!$C33:$J33)</f>
        <v>44</v>
      </c>
      <c r="M29" s="17">
        <f>SUM('[1]District Court Family'!$C33:$J33)+SUM('[1]District Court Family Appeals'!$C33:$J33)</f>
        <v>28</v>
      </c>
      <c r="N29" s="17">
        <f>SUM('[1]CC Jud Sep &amp; Div'!$C33:$J33)</f>
        <v>8</v>
      </c>
      <c r="O29" s="126">
        <f>SUM([1]ADMCA!$C$33:J33)</f>
        <v>2</v>
      </c>
    </row>
    <row r="30" spans="1:15" s="5" customFormat="1" ht="15.5">
      <c r="A30" s="12" t="s">
        <v>32</v>
      </c>
      <c r="B30" s="37">
        <v>12.1</v>
      </c>
      <c r="C30" s="13">
        <f>'[1]Total Applications'!$J$34+'[1]Total Applications'!$J$35</f>
        <v>737</v>
      </c>
      <c r="D30" s="13">
        <f>SUM('[1]Total Applications'!$C$34:J35)</f>
        <v>6793</v>
      </c>
      <c r="E30" s="14">
        <f>'[1]Waiting Times 1st Cons'!$J$34</f>
        <v>21</v>
      </c>
      <c r="F30" s="14">
        <f>'[1]Number Waiting Priority Apps'!$J$34</f>
        <v>1</v>
      </c>
      <c r="G30" s="14">
        <f>'[1]Numbers Waiting 1st Cons'!$J$34</f>
        <v>52</v>
      </c>
      <c r="H30" s="15">
        <f>MAX('[1]Waiting Times 2nd Cons'!$F33)</f>
        <v>0</v>
      </c>
      <c r="I30" s="15">
        <f>SUM('[1]Numbers Waiting 2nd Cons'!$F33)</f>
        <v>0</v>
      </c>
      <c r="J30" s="16">
        <f>SUM('[1]Number of 1st Cons Apps Held'!$C34:J35)</f>
        <v>716</v>
      </c>
      <c r="K30" s="16">
        <f>'[1]Number of 2nd Cons Apps Held'!$J$34+'[1]Number of 2nd Cons Apps Held'!$J$35</f>
        <v>0</v>
      </c>
      <c r="L30" s="16">
        <f>SUM('[1]Number of Priority Apps Held'!$C34:$J35)</f>
        <v>632</v>
      </c>
      <c r="M30" s="17">
        <f>SUM('[1]District Court Family Appeals'!$C$34:$J35)+SUM('[1]District Court Family'!$C34:$J35)</f>
        <v>36</v>
      </c>
      <c r="N30" s="17">
        <f>SUM('[1]CC Jud Sep &amp; Div'!$C34:$J35)</f>
        <v>0</v>
      </c>
      <c r="O30" s="96">
        <f>SUM([1]ADMCA!$C$34:J34)</f>
        <v>3</v>
      </c>
    </row>
    <row r="31" spans="1:15" s="5" customFormat="1" ht="15.5">
      <c r="A31" s="12" t="s">
        <v>33</v>
      </c>
      <c r="B31" s="37">
        <v>2.5</v>
      </c>
      <c r="C31" s="13">
        <f>'[1]Total Applications'!$J$36</f>
        <v>15</v>
      </c>
      <c r="D31" s="13">
        <f>SUM('[1]Total Applications'!$C$36:J36)</f>
        <v>138</v>
      </c>
      <c r="E31" s="14">
        <f>'[1]Waiting Times 1st Cons'!$J$36</f>
        <v>24</v>
      </c>
      <c r="F31" s="14">
        <f>'[1]Number Waiting Priority Apps'!$J$36</f>
        <v>2</v>
      </c>
      <c r="G31" s="14">
        <f>'[1]Numbers Waiting 1st Cons'!$J$36</f>
        <v>72</v>
      </c>
      <c r="H31" s="15">
        <f>'[1]Waiting Times 2nd Cons'!$F35</f>
        <v>0</v>
      </c>
      <c r="I31" s="15">
        <f>'[1]Numbers Waiting 2nd Cons'!$F35</f>
        <v>0</v>
      </c>
      <c r="J31" s="16">
        <f>SUM('[1]Number of 1st Cons Apps Held'!$C36:$J36)</f>
        <v>64</v>
      </c>
      <c r="K31" s="16">
        <f>'[1]Number of 2nd Cons Apps Held'!$J$36</f>
        <v>0</v>
      </c>
      <c r="L31" s="16">
        <f>SUM('[1]Number of Priority Apps Held'!$C36:$J36)</f>
        <v>14</v>
      </c>
      <c r="M31" s="17">
        <f>SUM('[1]District Court Family'!$C36:$J36)+SUM('[1]District Court Family Appeals'!$C36:$J36)</f>
        <v>25</v>
      </c>
      <c r="N31" s="17">
        <f>SUM('[1]CC Jud Sep &amp; Div'!$C36:$J36)</f>
        <v>16</v>
      </c>
      <c r="O31" s="125">
        <f>SUM([1]ADMCA!$C$36:J36)</f>
        <v>3</v>
      </c>
    </row>
    <row r="32" spans="1:15" s="5" customFormat="1" ht="15.5">
      <c r="A32" s="12" t="s">
        <v>34</v>
      </c>
      <c r="B32" s="37">
        <v>3.1</v>
      </c>
      <c r="C32" s="13">
        <f>'[1]Total Applications'!$J$37</f>
        <v>45</v>
      </c>
      <c r="D32" s="13">
        <f>SUM('[1]Total Applications'!$C$37:J37)</f>
        <v>374</v>
      </c>
      <c r="E32" s="14">
        <f>'[1]Waiting Times 1st Cons'!$J$37</f>
        <v>6</v>
      </c>
      <c r="F32" s="14">
        <f>'[1]Number Waiting Priority Apps'!$J$37</f>
        <v>4</v>
      </c>
      <c r="G32" s="14">
        <f>'[1]Numbers Waiting 1st Cons'!$J$37</f>
        <v>23</v>
      </c>
      <c r="H32" s="15">
        <f>'[1]Waiting Times 2nd Cons'!$F36</f>
        <v>0</v>
      </c>
      <c r="I32" s="15">
        <f>'[1]Numbers Waiting 2nd Cons'!$F36</f>
        <v>0</v>
      </c>
      <c r="J32" s="16">
        <f>SUM('[1]Number of 1st Cons Apps Held'!$C37:$J37)</f>
        <v>165</v>
      </c>
      <c r="K32" s="16">
        <f>'[1]Number of 2nd Cons Apps Held'!$J$37</f>
        <v>0</v>
      </c>
      <c r="L32" s="16">
        <f>SUM('[1]Number of Priority Apps Held'!$C37:$J37)</f>
        <v>43</v>
      </c>
      <c r="M32" s="17">
        <f>SUM('[1]District Court Family'!$C37:$J37)+SUM('[1]District Court Family Appeals'!$C37:$J37)</f>
        <v>148</v>
      </c>
      <c r="N32" s="17">
        <f>SUM('[1]CC Jud Sep &amp; Div'!$C37:$J37)</f>
        <v>0</v>
      </c>
      <c r="O32" s="126">
        <f>SUM([1]ADMCA!$C$37:J37)</f>
        <v>0</v>
      </c>
    </row>
    <row r="33" spans="1:15" s="5" customFormat="1" ht="15.5">
      <c r="A33" s="12" t="s">
        <v>35</v>
      </c>
      <c r="B33" s="37">
        <v>2</v>
      </c>
      <c r="C33" s="13">
        <f>'[1]Total Applications'!$J$38</f>
        <v>14</v>
      </c>
      <c r="D33" s="13">
        <f>SUM('[1]Total Applications'!$C$38:J38)</f>
        <v>103</v>
      </c>
      <c r="E33" s="14">
        <f>'[1]Waiting Times 1st Cons'!$J$38</f>
        <v>0</v>
      </c>
      <c r="F33" s="14">
        <f>'[1]Number Waiting Priority Apps'!$J$38</f>
        <v>0</v>
      </c>
      <c r="G33" s="14">
        <f>'[1]Numbers Waiting 1st Cons'!$J$38</f>
        <v>0</v>
      </c>
      <c r="H33" s="15">
        <f>'[1]Waiting Times 2nd Cons'!$F37</f>
        <v>0</v>
      </c>
      <c r="I33" s="15">
        <f>'[1]Numbers Waiting 2nd Cons'!$F37</f>
        <v>0</v>
      </c>
      <c r="J33" s="16">
        <f>SUM('[1]Number of 1st Cons Apps Held'!$C38:$J38)</f>
        <v>53</v>
      </c>
      <c r="K33" s="16">
        <f>'[1]Number of 2nd Cons Apps Held'!$J$38</f>
        <v>0</v>
      </c>
      <c r="L33" s="16">
        <f>SUM('[1]Number of Priority Apps Held'!$C38:$J38)</f>
        <v>1</v>
      </c>
      <c r="M33" s="17">
        <f>SUM('[1]District Court Family'!$C38:$J38)+SUM('[1]District Court Family Appeals'!$C38:$J38)</f>
        <v>46</v>
      </c>
      <c r="N33" s="17">
        <f>SUM('[1]CC Jud Sep &amp; Div'!$C38:$J38)</f>
        <v>0</v>
      </c>
      <c r="O33" s="126">
        <f>SUM([1]ADMCA!$C38:J$38)</f>
        <v>0</v>
      </c>
    </row>
    <row r="34" spans="1:15" s="5" customFormat="1" ht="15.5">
      <c r="A34" s="12" t="s">
        <v>36</v>
      </c>
      <c r="B34" s="37">
        <v>1.5</v>
      </c>
      <c r="C34" s="13">
        <f>'[1]Total Applications'!$J$39</f>
        <v>27</v>
      </c>
      <c r="D34" s="13">
        <f>SUM('[1]Total Applications'!$C$39:J39)</f>
        <v>272</v>
      </c>
      <c r="E34" s="14">
        <f>'[1]Waiting Times 1st Cons'!$J$39</f>
        <v>12</v>
      </c>
      <c r="F34" s="14">
        <f>'[1]Number Waiting Priority Apps'!$J$39</f>
        <v>7</v>
      </c>
      <c r="G34" s="14">
        <f>'[1]Numbers Waiting 1st Cons'!$J$39</f>
        <v>27</v>
      </c>
      <c r="H34" s="15">
        <f>'[1]Waiting Times 2nd Cons'!$F38</f>
        <v>0</v>
      </c>
      <c r="I34" s="15">
        <f>'[1]Numbers Waiting 2nd Cons'!$F38</f>
        <v>0</v>
      </c>
      <c r="J34" s="16">
        <f>SUM('[1]Number of 1st Cons Apps Held'!$C39:$J39)</f>
        <v>83</v>
      </c>
      <c r="K34" s="16">
        <f>'[1]Number of 2nd Cons Apps Held'!$J$39</f>
        <v>0</v>
      </c>
      <c r="L34" s="16">
        <f>SUM('[1]Number of Priority Apps Held'!$C39:$J39)</f>
        <v>20</v>
      </c>
      <c r="M34" s="17">
        <f>SUM('[1]District Court Family'!$C39:$J39)+SUM('[1]District Court Family Appeals'!$C39:$J39)</f>
        <v>113</v>
      </c>
      <c r="N34" s="17">
        <f>SUM('[1]CC Jud Sep &amp; Div'!$C39:$J39)</f>
        <v>0</v>
      </c>
      <c r="O34" s="96">
        <f>SUM([1]ADMCA!$C$39:J39)</f>
        <v>13</v>
      </c>
    </row>
    <row r="35" spans="1:15" s="5" customFormat="1" ht="15.5">
      <c r="A35" s="12" t="s">
        <v>37</v>
      </c>
      <c r="B35" s="37">
        <v>1.8</v>
      </c>
      <c r="C35" s="13">
        <f>'[1]Total Applications'!$J$40</f>
        <v>43</v>
      </c>
      <c r="D35" s="13">
        <f>SUM('[1]Total Applications'!$C$40:J40)</f>
        <v>374</v>
      </c>
      <c r="E35" s="14">
        <f>'[1]Waiting Times 1st Cons'!$J$40</f>
        <v>12</v>
      </c>
      <c r="F35" s="14">
        <f>'[1]Number Waiting Priority Apps'!$J$40</f>
        <v>1</v>
      </c>
      <c r="G35" s="14">
        <f>'[1]Numbers Waiting 1st Cons'!$J$40</f>
        <v>52</v>
      </c>
      <c r="H35" s="15">
        <f>'[1]Waiting Times 2nd Cons'!$F39</f>
        <v>0</v>
      </c>
      <c r="I35" s="15">
        <f>'[1]Numbers Waiting 2nd Cons'!$F39</f>
        <v>0</v>
      </c>
      <c r="J35" s="16">
        <f>SUM('[1]Number of 1st Cons Apps Held'!$C40:$J40)</f>
        <v>124</v>
      </c>
      <c r="K35" s="16">
        <f>'[1]Number of 2nd Cons Apps Held'!$J$40</f>
        <v>0</v>
      </c>
      <c r="L35" s="16">
        <f>SUM('[1]Number of Priority Apps Held'!$C40:$J40)</f>
        <v>29</v>
      </c>
      <c r="M35" s="17">
        <f>SUM('[1]District Court Family'!$C40:$J40)+SUM('[1]District Court Family Appeals'!$C40:$J40)</f>
        <v>154</v>
      </c>
      <c r="N35" s="17">
        <f>SUM('[1]CC Jud Sep &amp; Div'!$C40:$J40)</f>
        <v>0</v>
      </c>
      <c r="O35" s="94">
        <f>SUM([1]ADMCA!$C$40:J40)</f>
        <v>8</v>
      </c>
    </row>
    <row r="36" spans="1:15" s="5" customFormat="1" ht="16" thickBot="1">
      <c r="A36" s="18" t="s">
        <v>38</v>
      </c>
      <c r="B36" s="38">
        <v>3.6</v>
      </c>
      <c r="C36" s="106">
        <f>'[1]Total Applications'!$J$41</f>
        <v>33</v>
      </c>
      <c r="D36" s="106">
        <f>SUM('[1]Total Applications'!$C$41:J41)</f>
        <v>303</v>
      </c>
      <c r="E36" s="107">
        <f>'[1]Waiting Times 1st Cons'!$J$41</f>
        <v>20</v>
      </c>
      <c r="F36" s="107">
        <f>'[1]Number Waiting Priority Apps'!$J$41</f>
        <v>5</v>
      </c>
      <c r="G36" s="107">
        <f>'[1]Numbers Waiting 1st Cons'!$J$41</f>
        <v>44</v>
      </c>
      <c r="H36" s="20">
        <f>'[1]Waiting Times 2nd Cons'!$F40</f>
        <v>0</v>
      </c>
      <c r="I36" s="20">
        <f>'[1]Numbers Waiting 2nd Cons'!$F40</f>
        <v>0</v>
      </c>
      <c r="J36" s="81">
        <f>SUM('[1]Number of 1st Cons Apps Held'!$C41:$J41)</f>
        <v>110</v>
      </c>
      <c r="K36" s="81">
        <f>'[1]Number of 2nd Cons Apps Held'!$J$41</f>
        <v>0</v>
      </c>
      <c r="L36" s="81">
        <f>SUM('[1]Number of Priority Apps Held'!$C41:$J41)</f>
        <v>49</v>
      </c>
      <c r="M36" s="82">
        <f>SUM('[1]District Court Family'!$C41:$J41)+SUM('[1]District Court Family Appeals'!$C41:$J41)</f>
        <v>116</v>
      </c>
      <c r="N36" s="82">
        <f>SUM('[1]CC Jud Sep &amp; Div'!$C41:$J41)</f>
        <v>0</v>
      </c>
      <c r="O36" s="94">
        <f>SUM([1]ADMCA!$C$41:J41)</f>
        <v>27</v>
      </c>
    </row>
    <row r="37" spans="1:15" ht="14" thickTop="1">
      <c r="O37" s="130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7" right="0.7" top="0.75" bottom="0.75" header="0.3" footer="0.3"/>
  <pageSetup paperSize="8" scale="9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7"/>
  <sheetViews>
    <sheetView zoomScale="90" zoomScaleNormal="90" zoomScaleSheetLayoutView="100" workbookViewId="0">
      <pane xSplit="1" topLeftCell="B1" activePane="topRight" state="frozen"/>
      <selection activeCell="A4" sqref="A4"/>
      <selection pane="topRight" activeCell="G19" sqref="G19"/>
    </sheetView>
  </sheetViews>
  <sheetFormatPr defaultRowHeight="13.5"/>
  <cols>
    <col min="1" max="1" width="21.765625" bestFit="1" customWidth="1"/>
    <col min="2" max="2" width="15.61328125" bestFit="1" customWidth="1"/>
    <col min="3" max="5" width="14.61328125" customWidth="1"/>
    <col min="6" max="6" width="8.3828125" bestFit="1" customWidth="1"/>
    <col min="7" max="7" width="14.61328125" customWidth="1"/>
    <col min="8" max="9" width="14.15234375" hidden="1" customWidth="1"/>
    <col min="10" max="10" width="12.765625" customWidth="1"/>
    <col min="11" max="11" width="10.61328125" style="19" hidden="1" customWidth="1"/>
    <col min="12" max="12" width="12" customWidth="1"/>
    <col min="13" max="14" width="22.61328125" customWidth="1"/>
    <col min="15" max="15" width="21.4609375" customWidth="1"/>
  </cols>
  <sheetData>
    <row r="1" spans="1:15" ht="25.5" thickTop="1">
      <c r="A1" s="145" t="s">
        <v>0</v>
      </c>
      <c r="B1" s="146"/>
      <c r="C1" s="146"/>
      <c r="D1" s="146"/>
      <c r="E1" s="1"/>
      <c r="F1" s="1"/>
      <c r="G1" s="1"/>
      <c r="H1" s="1"/>
      <c r="I1" s="1"/>
      <c r="J1" s="1"/>
      <c r="K1" s="1"/>
      <c r="L1" s="1"/>
      <c r="M1" s="1"/>
      <c r="N1" s="1"/>
      <c r="O1" s="105"/>
    </row>
    <row r="2" spans="1:15" ht="25">
      <c r="A2" s="147" t="s">
        <v>54</v>
      </c>
      <c r="B2" s="148"/>
      <c r="C2" s="148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59"/>
    </row>
    <row r="3" spans="1:15" ht="25">
      <c r="A3" s="21"/>
      <c r="B3" s="22"/>
      <c r="C3" s="2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59"/>
    </row>
    <row r="4" spans="1:15" s="5" customFormat="1" ht="18.75" customHeight="1">
      <c r="A4" s="4"/>
      <c r="B4" s="31" t="s">
        <v>45</v>
      </c>
      <c r="C4" s="149" t="s">
        <v>41</v>
      </c>
      <c r="D4" s="149"/>
      <c r="E4" s="150" t="s">
        <v>1</v>
      </c>
      <c r="F4" s="150"/>
      <c r="G4" s="150"/>
      <c r="H4" s="151" t="s">
        <v>2</v>
      </c>
      <c r="I4" s="151"/>
      <c r="J4" s="142" t="s">
        <v>3</v>
      </c>
      <c r="K4" s="142"/>
      <c r="L4" s="142"/>
      <c r="M4" s="143" t="s">
        <v>40</v>
      </c>
      <c r="N4" s="143"/>
      <c r="O4" s="144"/>
    </row>
    <row r="5" spans="1:15" s="5" customFormat="1" ht="31">
      <c r="A5" s="6" t="s">
        <v>4</v>
      </c>
      <c r="B5" s="32"/>
      <c r="C5" s="7" t="s">
        <v>42</v>
      </c>
      <c r="D5" s="136" t="s">
        <v>5</v>
      </c>
      <c r="E5" s="8" t="s">
        <v>6</v>
      </c>
      <c r="F5" s="8" t="s">
        <v>7</v>
      </c>
      <c r="G5" s="8" t="s">
        <v>8</v>
      </c>
      <c r="H5" s="9" t="s">
        <v>6</v>
      </c>
      <c r="I5" s="9" t="s">
        <v>8</v>
      </c>
      <c r="J5" s="10" t="s">
        <v>43</v>
      </c>
      <c r="K5" s="10" t="s">
        <v>44</v>
      </c>
      <c r="L5" s="10" t="s">
        <v>7</v>
      </c>
      <c r="M5" s="11" t="s">
        <v>39</v>
      </c>
      <c r="N5" s="11" t="s">
        <v>9</v>
      </c>
      <c r="O5" s="63" t="s">
        <v>60</v>
      </c>
    </row>
    <row r="6" spans="1:15" s="5" customFormat="1" ht="15.5">
      <c r="A6" s="12" t="s">
        <v>10</v>
      </c>
      <c r="B6" s="33">
        <v>3.6</v>
      </c>
      <c r="C6" s="13">
        <f>'[1]Total Applications'!$K$4+'[1]Total Applications'!$K$5</f>
        <v>24</v>
      </c>
      <c r="D6" s="13">
        <f>SUM('[1]Total Applications'!$C$4:K5)</f>
        <v>277</v>
      </c>
      <c r="E6" s="14">
        <f>MAX('[1]Waiting Times 1st Cons'!$K$4+'[1]Waiting Times 1st Cons'!$K$5)</f>
        <v>4</v>
      </c>
      <c r="F6" s="14">
        <f>'[1]Number Waiting Priority Apps'!$K$4+'[1]Number Waiting Priority Apps'!$K$5</f>
        <v>1</v>
      </c>
      <c r="G6" s="14">
        <f>'[1]Numbers Waiting 1st Cons'!$K$4+'[1]Numbers Waiting 1st Cons'!$K$5</f>
        <v>12</v>
      </c>
      <c r="H6" s="15">
        <f>MAX('[1]Waiting Times 2nd Cons'!$F4:$F5)</f>
        <v>0</v>
      </c>
      <c r="I6" s="15">
        <f>SUM('[1]Numbers Waiting 1st Cons'!$F4:$F5)</f>
        <v>13</v>
      </c>
      <c r="J6" s="16">
        <f>SUM('[1]Number of 1st Cons Apps Held'!$C$4:$K5)</f>
        <v>103</v>
      </c>
      <c r="K6" s="16">
        <f>'[1]Number of 2nd Cons Apps Held'!$K$4+'[1]Number of 2nd Cons Apps Held'!$K$5</f>
        <v>0</v>
      </c>
      <c r="L6" s="16">
        <f>SUM('[1]Number of Priority Apps Held'!$C$4:$K5)</f>
        <v>14</v>
      </c>
      <c r="M6" s="17">
        <f>SUM('[1]District Court Family'!$C4:$K5)+SUM('[1]District Court Family Appeals'!$C4:$K5)</f>
        <v>121</v>
      </c>
      <c r="N6" s="17">
        <f>SUM('[1]CC Jud Sep &amp; Div'!$C$4:$K5)</f>
        <v>0</v>
      </c>
      <c r="O6" s="126">
        <f>SUM([1]ADMCA!$C$4:K5)</f>
        <v>0</v>
      </c>
    </row>
    <row r="7" spans="1:15" s="5" customFormat="1" ht="15.5">
      <c r="A7" s="12" t="s">
        <v>11</v>
      </c>
      <c r="B7" s="33">
        <v>2.8</v>
      </c>
      <c r="C7" s="13">
        <f>'[1]Total Applications'!$K$6</f>
        <v>14</v>
      </c>
      <c r="D7" s="13">
        <f>SUM('[1]Total Applications'!$C$6:K6)</f>
        <v>57</v>
      </c>
      <c r="E7" s="14">
        <f>'[1]Waiting Times 1st Cons'!$K$6</f>
        <v>22</v>
      </c>
      <c r="F7" s="14">
        <f>'[1]Number Waiting Priority Apps'!$K$6</f>
        <v>0</v>
      </c>
      <c r="G7" s="14">
        <f>'[1]Numbers Waiting 1st Cons'!$K$6</f>
        <v>21</v>
      </c>
      <c r="H7" s="15">
        <f>'[1]Waiting Times 2nd Cons'!$F6</f>
        <v>0</v>
      </c>
      <c r="I7" s="15">
        <f>'[1]Numbers Waiting 2nd Cons'!$F6</f>
        <v>0</v>
      </c>
      <c r="J7" s="16">
        <f>SUM('[1]Number of 1st Cons Apps Held'!$C6:$K6)</f>
        <v>59</v>
      </c>
      <c r="K7" s="16">
        <f>'[1]Number of 2nd Cons Apps Held'!$K$6</f>
        <v>0</v>
      </c>
      <c r="L7" s="16">
        <f>SUM('[1]Number of Priority Apps Held'!$C6:$K6)</f>
        <v>4</v>
      </c>
      <c r="M7" s="17">
        <f>SUM('[1]District Court Family'!$C6:$K6)+SUM('[1]District Court Family Appeals'!$C6:$K6)</f>
        <v>16</v>
      </c>
      <c r="N7" s="17">
        <f>SUM('[1]CC Jud Sep &amp; Div'!$C6:$K6)</f>
        <v>3</v>
      </c>
      <c r="O7" s="94">
        <f>SUM([1]ADMCA!$C6:K$6)</f>
        <v>0</v>
      </c>
    </row>
    <row r="8" spans="1:15" s="5" customFormat="1" ht="15.5">
      <c r="A8" s="12" t="s">
        <v>12</v>
      </c>
      <c r="B8" s="36">
        <v>3.7</v>
      </c>
      <c r="C8" s="13">
        <f>'[1]Total Applications'!$K$7</f>
        <v>29</v>
      </c>
      <c r="D8" s="13">
        <f>SUM('[1]Total Applications'!$C$7:K7)</f>
        <v>249</v>
      </c>
      <c r="E8" s="14">
        <f>'[1]Waiting Times 1st Cons'!$K$7</f>
        <v>19</v>
      </c>
      <c r="F8" s="14">
        <f>'[1]Number Waiting Priority Apps'!$K$7</f>
        <v>4</v>
      </c>
      <c r="G8" s="14">
        <f>'[1]Numbers Waiting 1st Cons'!$K$7</f>
        <v>59</v>
      </c>
      <c r="H8" s="15">
        <f>'[1]Waiting Times 2nd Cons'!$F7</f>
        <v>0</v>
      </c>
      <c r="I8" s="15">
        <f>'[1]Numbers Waiting 2nd Cons'!$F7</f>
        <v>0</v>
      </c>
      <c r="J8" s="16">
        <f>SUM('[1]Number of 1st Cons Apps Held'!$C7:$K7)</f>
        <v>155</v>
      </c>
      <c r="K8" s="16">
        <f>'[1]Number of 2nd Cons Apps Held'!$K$7</f>
        <v>0</v>
      </c>
      <c r="L8" s="16">
        <f>SUM('[1]Number of Priority Apps Held'!$C7:$K7)</f>
        <v>38</v>
      </c>
      <c r="M8" s="17">
        <f>SUM('[1]District Court Family'!$C7:$K7)+SUM('[1]District Court Family Appeals'!$C7:$K7)</f>
        <v>56</v>
      </c>
      <c r="N8" s="17">
        <f>SUM('[1]CC Jud Sep &amp; Div'!$C7:$K7)</f>
        <v>0</v>
      </c>
      <c r="O8" s="94">
        <f>SUM([1]ADMCA!$C$7:K7)</f>
        <v>25</v>
      </c>
    </row>
    <row r="9" spans="1:15" s="5" customFormat="1" ht="15.5">
      <c r="A9" s="12" t="s">
        <v>13</v>
      </c>
      <c r="B9" s="37">
        <v>2</v>
      </c>
      <c r="C9" s="13">
        <f>'[1]Total Applications'!$K$8</f>
        <v>33</v>
      </c>
      <c r="D9" s="13">
        <f>SUM('[1]Total Applications'!$C$8:K8)</f>
        <v>211</v>
      </c>
      <c r="E9" s="14">
        <f>'[1]Waiting Times 1st Cons'!$K$8</f>
        <v>14</v>
      </c>
      <c r="F9" s="14">
        <f>'[1]Number Waiting Priority Apps'!$K$8</f>
        <v>8</v>
      </c>
      <c r="G9" s="14">
        <f>'[1]Numbers Waiting 1st Cons'!$K$8</f>
        <v>46</v>
      </c>
      <c r="H9" s="15">
        <f>'[1]Waiting Times 2nd Cons'!$F8</f>
        <v>0</v>
      </c>
      <c r="I9" s="15">
        <f>'[1]Numbers Waiting 2nd Cons'!$F8</f>
        <v>0</v>
      </c>
      <c r="J9" s="16">
        <f>SUM('[1]Number of 1st Cons Apps Held'!$C8:$K8)</f>
        <v>115</v>
      </c>
      <c r="K9" s="16">
        <f>'[1]Number of 2nd Cons Apps Held'!$K$8</f>
        <v>0</v>
      </c>
      <c r="L9" s="16">
        <f>SUM('[1]Number of Priority Apps Held'!$C8:$K8)</f>
        <v>29</v>
      </c>
      <c r="M9" s="17">
        <f>SUM('[1]District Court Family'!$C8:$K8)+SUM('[1]District Court Family Appeals'!$C8:$K8)</f>
        <v>33</v>
      </c>
      <c r="N9" s="17">
        <f>SUM('[1]CC Jud Sep &amp; Div'!$C8:$K8)</f>
        <v>1</v>
      </c>
      <c r="O9" s="94">
        <f>SUM([1]ADMCA!$C$8:K8)</f>
        <v>0</v>
      </c>
    </row>
    <row r="10" spans="1:15" s="5" customFormat="1" ht="15.5">
      <c r="A10" s="12" t="s">
        <v>14</v>
      </c>
      <c r="B10" s="37">
        <v>3</v>
      </c>
      <c r="C10" s="13">
        <f>'[1]Total Applications'!$K$10</f>
        <v>21</v>
      </c>
      <c r="D10" s="13">
        <f>SUM('[1]Total Applications'!$C$10:K10)</f>
        <v>141</v>
      </c>
      <c r="E10" s="14">
        <f>'[1]Waiting Times 1st Cons'!$K$10</f>
        <v>18</v>
      </c>
      <c r="F10" s="14">
        <f>'[1]Number Waiting Priority Apps'!$K$10</f>
        <v>2</v>
      </c>
      <c r="G10" s="14">
        <f>'[1]Numbers Waiting 1st Cons'!$K$10</f>
        <v>38</v>
      </c>
      <c r="H10" s="15">
        <f>'[1]Waiting Times 2nd Cons'!$F10</f>
        <v>0</v>
      </c>
      <c r="I10" s="15">
        <f>'[1]Numbers Waiting 2nd Cons'!$F10</f>
        <v>0</v>
      </c>
      <c r="J10" s="16">
        <f>SUM('[1]Number of 1st Cons Apps Held'!$C$10:$K10)</f>
        <v>92</v>
      </c>
      <c r="K10" s="16">
        <f>'[1]Number of 2nd Cons Apps Held'!$K$10</f>
        <v>0</v>
      </c>
      <c r="L10" s="16">
        <f>SUM('[1]Number of Priority Apps Held'!$C$10:$K10)</f>
        <v>7</v>
      </c>
      <c r="M10" s="17">
        <f>SUM('[1]District Court Family'!$C10:$K10)+SUM('[1]District Court Family Appeals'!$C10:$K10)</f>
        <v>34</v>
      </c>
      <c r="N10" s="17">
        <f>SUM('[1]CC Jud Sep &amp; Div'!$C10:$K10)</f>
        <v>0</v>
      </c>
      <c r="O10" s="94">
        <f>SUM([1]ADMCA!$C$10:K10)</f>
        <v>0</v>
      </c>
    </row>
    <row r="11" spans="1:15" s="5" customFormat="1" ht="15.5">
      <c r="A11" s="12" t="s">
        <v>15</v>
      </c>
      <c r="B11" s="36">
        <v>9.1999999999999993</v>
      </c>
      <c r="C11" s="13">
        <f>'[1]Total Applications'!$K$11</f>
        <v>111</v>
      </c>
      <c r="D11" s="13">
        <f>SUM('[1]Total Applications'!$C$11:K11)</f>
        <v>1221</v>
      </c>
      <c r="E11" s="14">
        <f>'[1]Waiting Times 1st Cons'!$K$11</f>
        <v>17</v>
      </c>
      <c r="F11" s="14">
        <f>'[1]Number Waiting Priority Apps'!$K$11</f>
        <v>1</v>
      </c>
      <c r="G11" s="14">
        <f>'[1]Numbers Waiting 1st Cons'!$K$11</f>
        <v>52</v>
      </c>
      <c r="H11" s="15">
        <f>'[1]Waiting Times 2nd Cons'!$F11</f>
        <v>0</v>
      </c>
      <c r="I11" s="15">
        <f>'[1]Numbers Waiting 2nd Cons'!$F11</f>
        <v>0</v>
      </c>
      <c r="J11" s="16">
        <f>SUM('[1]Number of 1st Cons Apps Held'!$C11:$K11)</f>
        <v>539</v>
      </c>
      <c r="K11" s="16">
        <f>'[1]Number of 2nd Cons Apps Held'!$K$11</f>
        <v>0</v>
      </c>
      <c r="L11" s="16">
        <f>SUM('[1]Number of Priority Apps Held'!$C11:$K11)</f>
        <v>378</v>
      </c>
      <c r="M11" s="17">
        <f>SUM('[1]District Court Family'!$C11:$K11)+SUM('[1]District Court Family Appeals'!$C11:$K11)</f>
        <v>195</v>
      </c>
      <c r="N11" s="17">
        <f>SUM('[1]CC Jud Sep &amp; Div'!$C11:$K11)</f>
        <v>1</v>
      </c>
      <c r="O11" s="94">
        <f>SUM([1]ADMCA!$C$11:K11)</f>
        <v>0</v>
      </c>
    </row>
    <row r="12" spans="1:15" s="5" customFormat="1" ht="15.5">
      <c r="A12" s="12" t="s">
        <v>16</v>
      </c>
      <c r="B12" s="33">
        <v>8.3000000000000007</v>
      </c>
      <c r="C12" s="13">
        <f>'[1]Total Applications'!$K$12</f>
        <v>44</v>
      </c>
      <c r="D12" s="13">
        <f>SUM('[1]Total Applications'!$C$12:K12)</f>
        <v>407</v>
      </c>
      <c r="E12" s="14">
        <f>'[1]Waiting Times 1st Cons'!$K$12</f>
        <v>8</v>
      </c>
      <c r="F12" s="14">
        <f>'[1]Number Waiting Priority Apps'!$K$12</f>
        <v>2</v>
      </c>
      <c r="G12" s="14">
        <f>'[1]Numbers Waiting 1st Cons'!$K$12</f>
        <v>24</v>
      </c>
      <c r="H12" s="15">
        <f>'[1]Waiting Times 2nd Cons'!$F12</f>
        <v>0</v>
      </c>
      <c r="I12" s="15">
        <f>'[1]Numbers Waiting 2nd Cons'!$F12</f>
        <v>0</v>
      </c>
      <c r="J12" s="16">
        <f>SUM('[1]Number of 1st Cons Apps Held'!$C12:$K12)</f>
        <v>196</v>
      </c>
      <c r="K12" s="16">
        <f>'[1]Number of 2nd Cons Apps Held'!$K$12</f>
        <v>0</v>
      </c>
      <c r="L12" s="16">
        <f>SUM('[1]Number of Priority Apps Held'!$C12:$K12)</f>
        <v>93</v>
      </c>
      <c r="M12" s="17">
        <f>SUM('[1]District Court Family'!$C12:$K12)+SUM('[1]District Court Family Appeals'!$C12:$K12)</f>
        <v>138</v>
      </c>
      <c r="N12" s="17">
        <f>SUM('[1]CC Jud Sep &amp; Div'!$C12:$K12)</f>
        <v>1</v>
      </c>
      <c r="O12" s="94">
        <f>SUM([1]ADMCA!$C$12:K12)</f>
        <v>8</v>
      </c>
    </row>
    <row r="13" spans="1:15" s="5" customFormat="1" ht="15.5">
      <c r="A13" s="12" t="s">
        <v>17</v>
      </c>
      <c r="B13" s="36">
        <v>3</v>
      </c>
      <c r="C13" s="13">
        <f>'[1]Total Applications'!$K$14</f>
        <v>17</v>
      </c>
      <c r="D13" s="13">
        <f>SUM('[1]Total Applications'!$C$14:K14)</f>
        <v>206</v>
      </c>
      <c r="E13" s="14">
        <f>'[1]Waiting Times 1st Cons'!$K$14</f>
        <v>2</v>
      </c>
      <c r="F13" s="14">
        <f>'[1]Number Waiting Priority Apps'!$K$14</f>
        <v>3</v>
      </c>
      <c r="G13" s="14">
        <f>'[1]Numbers Waiting 1st Cons'!$K$14</f>
        <v>5</v>
      </c>
      <c r="H13" s="15">
        <f>'[1]Waiting Times 2nd Cons'!$F14</f>
        <v>0</v>
      </c>
      <c r="I13" s="15">
        <f>'[1]Numbers Waiting 2nd Cons'!$F14</f>
        <v>0</v>
      </c>
      <c r="J13" s="16">
        <f>SUM('[1]Number of 1st Cons Apps Held'!$C14:$K14)</f>
        <v>67</v>
      </c>
      <c r="K13" s="16">
        <f>'[1]Number of 2nd Cons Apps Held'!$K$14</f>
        <v>0</v>
      </c>
      <c r="L13" s="16">
        <f>SUM('[1]Number of Priority Apps Held'!$C14:$K14)</f>
        <v>13</v>
      </c>
      <c r="M13" s="17">
        <f>SUM('[1]District Court Family'!$C14:$K14)+SUM('[1]District Court Family Appeals'!$C14:$K14)</f>
        <v>116</v>
      </c>
      <c r="N13" s="17">
        <f>SUM('[1]CC Jud Sep &amp; Div'!$C14:$K14)</f>
        <v>18</v>
      </c>
      <c r="O13" s="94">
        <f>SUM([1]ADMCA!$C$14:K14)</f>
        <v>14</v>
      </c>
    </row>
    <row r="14" spans="1:15" s="5" customFormat="1" ht="15.5">
      <c r="A14" s="12" t="s">
        <v>18</v>
      </c>
      <c r="B14" s="36">
        <v>4</v>
      </c>
      <c r="C14" s="13">
        <f>'[1]Total Applications'!$K$15</f>
        <v>34</v>
      </c>
      <c r="D14" s="13">
        <f>SUM('[1]Total Applications'!$C$15:K15)</f>
        <v>278</v>
      </c>
      <c r="E14" s="14">
        <f>'[1]Waiting Times 1st Cons'!$K$15</f>
        <v>11</v>
      </c>
      <c r="F14" s="14">
        <f>'[1]Number Waiting Priority Apps'!$K$15</f>
        <v>2</v>
      </c>
      <c r="G14" s="14">
        <f>'[1]Numbers Waiting 1st Cons'!$K$15</f>
        <v>28</v>
      </c>
      <c r="H14" s="15">
        <f>'[1]Waiting Times 2nd Cons'!$F15</f>
        <v>0</v>
      </c>
      <c r="I14" s="15">
        <f>'[1]Numbers Waiting 2nd Cons'!$F15</f>
        <v>0</v>
      </c>
      <c r="J14" s="16">
        <f>SUM('[1]Number of 1st Cons Apps Held'!$C15:$K15)</f>
        <v>115</v>
      </c>
      <c r="K14" s="16">
        <f>'[1]Number of 2nd Cons Apps Held'!$K$15</f>
        <v>0</v>
      </c>
      <c r="L14" s="16">
        <f>SUM('[1]Number of Priority Apps Held'!$C15:$K15)</f>
        <v>21</v>
      </c>
      <c r="M14" s="17">
        <f>SUM('[1]District Court Family'!$C15:$K15)+SUM('[1]District Court Family Appeals'!$C15:$K15)</f>
        <v>124</v>
      </c>
      <c r="N14" s="17">
        <f>SUM('[1]CC Jud Sep &amp; Div'!$C15:$K15)</f>
        <v>1</v>
      </c>
      <c r="O14" s="94">
        <f>SUM([1]ADMCA!$C$15:K15)</f>
        <v>4</v>
      </c>
    </row>
    <row r="15" spans="1:15" s="5" customFormat="1" ht="15.5">
      <c r="A15" s="12" t="s">
        <v>59</v>
      </c>
      <c r="B15" s="36">
        <v>3</v>
      </c>
      <c r="C15" s="13">
        <f>'[1]Total Applications'!$K$16</f>
        <v>88</v>
      </c>
      <c r="D15" s="13">
        <f>SUM('[1]Total Applications'!$C$16:K16)</f>
        <v>691</v>
      </c>
      <c r="E15" s="14">
        <f>'[1]Waiting Times 1st Cons'!$K$16</f>
        <v>14</v>
      </c>
      <c r="F15" s="14">
        <f>'[1]Number Waiting Priority Apps'!$K$16</f>
        <v>6</v>
      </c>
      <c r="G15" s="14">
        <f>'[1]Numbers Waiting 1st Cons'!$K$16</f>
        <v>42</v>
      </c>
      <c r="H15" s="15">
        <f>'[1]Waiting Times 2nd Cons'!$F16</f>
        <v>0</v>
      </c>
      <c r="I15" s="15">
        <f>'[1]Numbers Waiting 2nd Cons'!$F16</f>
        <v>0</v>
      </c>
      <c r="J15" s="16">
        <f>SUM('[1]Number of 1st Cons Apps Held'!$C16:$K16)</f>
        <v>238</v>
      </c>
      <c r="K15" s="16">
        <f>'[1]Number of 2nd Cons Apps Held'!$K$16</f>
        <v>0</v>
      </c>
      <c r="L15" s="16">
        <f>SUM('[1]Number of Priority Apps Held'!$C16:$K16)</f>
        <v>141</v>
      </c>
      <c r="M15" s="17">
        <f>SUM('[1]District Court Family'!$C16:$K16)+SUM('[1]District Court Family Appeals'!$C16:$K16)</f>
        <v>93</v>
      </c>
      <c r="N15" s="17">
        <f>SUM('[1]CC Jud Sep &amp; Div'!$C16:$K16)</f>
        <v>0</v>
      </c>
      <c r="O15" s="94">
        <f>SUM([1]ADMCA!$C$16:K16)</f>
        <v>253</v>
      </c>
    </row>
    <row r="16" spans="1:15" s="5" customFormat="1" ht="15.5">
      <c r="A16" s="12" t="s">
        <v>19</v>
      </c>
      <c r="B16" s="37">
        <v>5.5</v>
      </c>
      <c r="C16" s="13">
        <f>'[1]Total Applications'!$K$17</f>
        <v>46</v>
      </c>
      <c r="D16" s="13">
        <f>SUM('[1]Total Applications'!$C$17:K17)</f>
        <v>424</v>
      </c>
      <c r="E16" s="14">
        <f>'[1]Waiting Times 1st Cons'!$K$17</f>
        <v>19</v>
      </c>
      <c r="F16" s="14">
        <f>'[1]Number Waiting Priority Apps'!$K$17</f>
        <v>3</v>
      </c>
      <c r="G16" s="14">
        <f>'[1]Numbers Waiting 1st Cons'!$K$17</f>
        <v>65</v>
      </c>
      <c r="H16" s="15">
        <f>'[1]Waiting Times 2nd Cons'!$F17</f>
        <v>0</v>
      </c>
      <c r="I16" s="15">
        <f>'[1]Numbers Waiting 2nd Cons'!$F17</f>
        <v>0</v>
      </c>
      <c r="J16" s="16">
        <f>SUM('[1]Number of 1st Cons Apps Held'!$C17:$K17)</f>
        <v>174</v>
      </c>
      <c r="K16" s="16">
        <f>'[1]Number of 2nd Cons Apps Held'!$K$17</f>
        <v>0</v>
      </c>
      <c r="L16" s="16">
        <f>SUM('[1]Number of Priority Apps Held'!$C17:$K17)</f>
        <v>33</v>
      </c>
      <c r="M16" s="17">
        <f>SUM('[1]District Court Family'!$C17:$K17)+SUM('[1]District Court Family Appeals'!$C17:$K17)</f>
        <v>188</v>
      </c>
      <c r="N16" s="17">
        <f>SUM('[1]CC Jud Sep &amp; Div'!$C17:$K17)</f>
        <v>0</v>
      </c>
      <c r="O16" s="94">
        <f>SUM([1]ADMCA!$C$17:K17)</f>
        <v>1</v>
      </c>
    </row>
    <row r="17" spans="1:15" s="5" customFormat="1" ht="16.5" customHeight="1">
      <c r="A17" s="12" t="s">
        <v>20</v>
      </c>
      <c r="B17" s="34">
        <v>5.9</v>
      </c>
      <c r="C17" s="13">
        <f>'[1]Total Applications'!$K$18</f>
        <v>140</v>
      </c>
      <c r="D17" s="13">
        <f>SUM('[1]Total Applications'!$C$18:K18)</f>
        <v>1203</v>
      </c>
      <c r="E17" s="14">
        <f>'[1]Waiting Times 1st Cons'!$K$18</f>
        <v>8</v>
      </c>
      <c r="F17" s="14">
        <f>'[1]Number Waiting Priority Apps'!$K$18</f>
        <v>0</v>
      </c>
      <c r="G17" s="14">
        <f>'[1]Numbers Waiting 1st Cons'!$K$18</f>
        <v>9</v>
      </c>
      <c r="H17" s="15">
        <f>'[1]Waiting Times 2nd Cons'!$F18</f>
        <v>0</v>
      </c>
      <c r="I17" s="15">
        <f>'[1]Numbers Waiting 2nd Cons'!$F18</f>
        <v>0</v>
      </c>
      <c r="J17" s="16">
        <f>SUM('[1]Number of 1st Cons Apps Held'!$C18:$K18)</f>
        <v>1552</v>
      </c>
      <c r="K17" s="16">
        <f>'[1]Number of 2nd Cons Apps Held'!$K$18</f>
        <v>0</v>
      </c>
      <c r="L17" s="16">
        <f>SUM('[1]Number of Priority Apps Held'!$C18:$K18)</f>
        <v>1495</v>
      </c>
      <c r="M17" s="17">
        <f>SUM('[1]District Court Family'!$C18:$K18)+SUM('[1]District Court Family Appeals'!$C18:$K18)</f>
        <v>38</v>
      </c>
      <c r="N17" s="17">
        <f>SUM('[1]CC Jud Sep &amp; Div'!$C18:$K18)</f>
        <v>0</v>
      </c>
      <c r="O17" s="125">
        <f>SUM([1]ADMCA!$C$18:K18)</f>
        <v>0</v>
      </c>
    </row>
    <row r="18" spans="1:15" s="5" customFormat="1" ht="15.5">
      <c r="A18" s="12" t="s">
        <v>21</v>
      </c>
      <c r="B18" s="36">
        <v>5</v>
      </c>
      <c r="C18" s="13">
        <f>'[1]Total Applications'!$K$19</f>
        <v>20</v>
      </c>
      <c r="D18" s="13">
        <f>SUM('[1]Total Applications'!$C$19:K19)</f>
        <v>253</v>
      </c>
      <c r="E18" s="14">
        <f>'[1]Waiting Times 1st Cons'!$K$19</f>
        <v>22</v>
      </c>
      <c r="F18" s="14">
        <f>'[1]Number Waiting Priority Apps'!$K$19</f>
        <v>3</v>
      </c>
      <c r="G18" s="14">
        <f>'[1]Numbers Waiting 1st Cons'!$K$19</f>
        <v>77</v>
      </c>
      <c r="H18" s="15">
        <f>'[1]Waiting Times 2nd Cons'!$F19</f>
        <v>0</v>
      </c>
      <c r="I18" s="15">
        <f>'[1]Numbers Waiting 2nd Cons'!$F19</f>
        <v>0</v>
      </c>
      <c r="J18" s="16">
        <f>SUM('[1]Number of 1st Cons Apps Held'!$C19:$K19)</f>
        <v>139</v>
      </c>
      <c r="K18" s="16">
        <f>'[1]Number of 2nd Cons Apps Held'!$K$19</f>
        <v>0</v>
      </c>
      <c r="L18" s="16">
        <f>SUM('[1]Number of Priority Apps Held'!$C19:$K19)</f>
        <v>21</v>
      </c>
      <c r="M18" s="17">
        <f>SUM('[1]District Court Family'!$C19:$K19)+SUM('[1]District Court Family Appeals'!$C19:$K19)</f>
        <v>45</v>
      </c>
      <c r="N18" s="17">
        <f>SUM('[1]CC Jud Sep &amp; Div'!$C19:$K19)</f>
        <v>1</v>
      </c>
      <c r="O18" s="96">
        <f>SUM([1]ADMCA!$C$19:K19)</f>
        <v>6</v>
      </c>
    </row>
    <row r="19" spans="1:15" s="5" customFormat="1" ht="15.5">
      <c r="A19" s="12" t="s">
        <v>22</v>
      </c>
      <c r="B19" s="33">
        <v>4.5</v>
      </c>
      <c r="C19" s="13">
        <f>'[1]Total Applications'!$K$20+'[1]Total Applications'!$K$21</f>
        <v>33</v>
      </c>
      <c r="D19" s="13">
        <f>SUM('[1]Total Applications'!$C$20:K21)</f>
        <v>389</v>
      </c>
      <c r="E19" s="14">
        <f>MAX('[1]Waiting Times 1st Cons'!$K$20:$K$21)</f>
        <v>16</v>
      </c>
      <c r="F19" s="14">
        <f>'[1]Number Waiting Priority Apps'!$K$20+'[1]Number Waiting Priority Apps'!$K$21</f>
        <v>2</v>
      </c>
      <c r="G19" s="14">
        <f>'[1]Numbers Waiting 1st Cons'!$K$20+'[1]Numbers Waiting 1st Cons'!$K$21</f>
        <v>46</v>
      </c>
      <c r="H19" s="15">
        <f>MAX('[1]Waiting Times 2nd Cons'!$F20:$F21)</f>
        <v>0</v>
      </c>
      <c r="I19" s="15">
        <f>SUM('[1]Numbers Waiting 2nd Cons'!$F20:$F21)</f>
        <v>0</v>
      </c>
      <c r="J19" s="16">
        <f>SUM('[1]Number of 1st Cons Apps Held'!$C$20:$K21)</f>
        <v>147</v>
      </c>
      <c r="K19" s="16">
        <f>'[1]Number of 2nd Cons Apps Held'!$K$20+'[1]Number of 2nd Cons Apps Held'!$K$21</f>
        <v>0</v>
      </c>
      <c r="L19" s="16">
        <f>SUM('[1]Number of Priority Apps Held'!$C$20:$K21)</f>
        <v>15</v>
      </c>
      <c r="M19" s="17">
        <f>SUM('[1]District Court Family'!$C$20:$K21)+SUM('[1]District Court Family Appeals'!$C$20:$K21)</f>
        <v>164</v>
      </c>
      <c r="N19" s="17">
        <f>SUM('[1]CC Jud Sep &amp; Div'!$C$20:$K21)</f>
        <v>0</v>
      </c>
      <c r="O19" s="125">
        <f>SUM([1]ADMCA!$C$20:K21)</f>
        <v>13</v>
      </c>
    </row>
    <row r="20" spans="1:15" s="5" customFormat="1" ht="15.5">
      <c r="A20" s="12" t="s">
        <v>23</v>
      </c>
      <c r="B20" s="36">
        <v>4</v>
      </c>
      <c r="C20" s="13">
        <f>'[1]Total Applications'!$K$22</f>
        <v>59</v>
      </c>
      <c r="D20" s="13">
        <f>SUM('[1]Total Applications'!$C$22:K22)</f>
        <v>355</v>
      </c>
      <c r="E20" s="14">
        <f>'[1]Waiting Times 1st Cons'!$K$22</f>
        <v>5</v>
      </c>
      <c r="F20" s="14">
        <f>'[1]Number Waiting Priority Apps'!$K$22</f>
        <v>2</v>
      </c>
      <c r="G20" s="14">
        <f>'[1]Numbers Waiting 1st Cons'!$K$22</f>
        <v>28</v>
      </c>
      <c r="H20" s="15">
        <f>'[1]Waiting Times 2nd Cons'!$F22</f>
        <v>0</v>
      </c>
      <c r="I20" s="15">
        <f>'[1]Numbers Waiting 2nd Cons'!$F22</f>
        <v>0</v>
      </c>
      <c r="J20" s="16">
        <f>SUM('[1]Number of 1st Cons Apps Held'!$C22:$K22)</f>
        <v>104</v>
      </c>
      <c r="K20" s="16">
        <f>'[1]Number of 2nd Cons Apps Held'!$K$22</f>
        <v>0</v>
      </c>
      <c r="L20" s="16">
        <f>SUM('[1]Number of Priority Apps Held'!$C22:$K22)</f>
        <v>30</v>
      </c>
      <c r="M20" s="17">
        <f>SUM('[1]District Court Family'!$C22:$K22)+SUM('[1]District Court Family Appeals'!$C22:$K22)</f>
        <v>147</v>
      </c>
      <c r="N20" s="17">
        <f>SUM('[1]CC Jud Sep &amp; Div'!$C22:$K22)</f>
        <v>2</v>
      </c>
      <c r="O20" s="125">
        <f>SUM([1]ADMCA!$C$22:K22)</f>
        <v>10</v>
      </c>
    </row>
    <row r="21" spans="1:15" s="5" customFormat="1" ht="15.5">
      <c r="A21" s="12" t="s">
        <v>24</v>
      </c>
      <c r="B21" s="36">
        <v>4.8</v>
      </c>
      <c r="C21" s="13">
        <f>'[1]Total Applications'!$K$23</f>
        <v>88</v>
      </c>
      <c r="D21" s="13">
        <f>SUM('[1]Total Applications'!$C$23:K23)</f>
        <v>745</v>
      </c>
      <c r="E21" s="14">
        <f>'[1]Waiting Times 1st Cons'!$K$23</f>
        <v>19</v>
      </c>
      <c r="F21" s="14">
        <f>'[1]Number Waiting Priority Apps'!$K$23</f>
        <v>11</v>
      </c>
      <c r="G21" s="14">
        <f>'[1]Numbers Waiting 1st Cons'!$K$23</f>
        <v>87</v>
      </c>
      <c r="H21" s="15">
        <f>'[1]Waiting Times 2nd Cons'!$F23</f>
        <v>0</v>
      </c>
      <c r="I21" s="15">
        <f>'[1]Numbers Waiting 2nd Cons'!$F23</f>
        <v>0</v>
      </c>
      <c r="J21" s="16">
        <f>SUM('[1]Number of 1st Cons Apps Held'!$C23:$K23)</f>
        <v>216</v>
      </c>
      <c r="K21" s="16">
        <f>'[1]Number of 2nd Cons Apps Held'!$K$23</f>
        <v>0</v>
      </c>
      <c r="L21" s="16">
        <f>SUM('[1]Number of Priority Apps Held'!$C23:$K23)</f>
        <v>64</v>
      </c>
      <c r="M21" s="17">
        <f>SUM('[1]District Court Family'!$C23:$K23)+SUM('[1]District Court Family Appeals'!$C23:$K23)</f>
        <v>346</v>
      </c>
      <c r="N21" s="17">
        <f>SUM('[1]CC Jud Sep &amp; Div'!$C23:$K23)</f>
        <v>5</v>
      </c>
      <c r="O21" s="125">
        <f>SUM([1]ADMCA!$C$23:K23)</f>
        <v>20</v>
      </c>
    </row>
    <row r="22" spans="1:15" s="5" customFormat="1" ht="15.5">
      <c r="A22" s="12" t="s">
        <v>25</v>
      </c>
      <c r="B22" s="34">
        <v>2.9</v>
      </c>
      <c r="C22" s="13">
        <f>'[1]Total Applications'!$K$24</f>
        <v>29</v>
      </c>
      <c r="D22" s="13">
        <f>SUM('[1]Total Applications'!$C$24:K24)</f>
        <v>298</v>
      </c>
      <c r="E22" s="14">
        <f>'[1]Waiting Times 1st Cons'!$K$24</f>
        <v>19</v>
      </c>
      <c r="F22" s="14">
        <f>'[1]Number Waiting Priority Apps'!$K$24</f>
        <v>6</v>
      </c>
      <c r="G22" s="14">
        <f>'[1]Numbers Waiting 1st Cons'!$K$24</f>
        <v>46</v>
      </c>
      <c r="H22" s="15">
        <f>'[1]Waiting Times 2nd Cons'!$F24</f>
        <v>0</v>
      </c>
      <c r="I22" s="15">
        <f>'[1]Numbers Waiting 2nd Cons'!$F24</f>
        <v>0</v>
      </c>
      <c r="J22" s="16">
        <f>SUM('[1]Number of 1st Cons Apps Held'!$C24:$K24)</f>
        <v>71</v>
      </c>
      <c r="K22" s="16">
        <f>'[1]Number of 2nd Cons Apps Held'!$K$24</f>
        <v>0</v>
      </c>
      <c r="L22" s="16">
        <f>SUM('[1]Number of Priority Apps Held'!$C24:$K24)</f>
        <v>16</v>
      </c>
      <c r="M22" s="17">
        <f>SUM('[1]District Court Family'!$C24:$K24)+SUM('[1]District Court Family Appeals'!$C24:$K24)</f>
        <v>148</v>
      </c>
      <c r="N22" s="17">
        <f>SUM('[1]CC Jud Sep &amp; Div'!$C24:$K24)</f>
        <v>0</v>
      </c>
      <c r="O22" s="125">
        <f>SUM([1]ADMCA!$C$24:K24)</f>
        <v>2</v>
      </c>
    </row>
    <row r="23" spans="1:15" s="5" customFormat="1" ht="31">
      <c r="A23" s="12" t="s">
        <v>46</v>
      </c>
      <c r="B23" s="37">
        <v>1</v>
      </c>
      <c r="C23" s="71">
        <f>'[1]Total Applications'!$K$25</f>
        <v>4</v>
      </c>
      <c r="D23" s="71">
        <f>SUM('[1]Total Applications'!$C$25:K25)</f>
        <v>24</v>
      </c>
      <c r="E23" s="72">
        <f>'[1]Waiting Times 1st Cons'!$K$25</f>
        <v>3</v>
      </c>
      <c r="F23" s="72">
        <f>'[1]Number Waiting Priority Apps'!$K$25</f>
        <v>0</v>
      </c>
      <c r="G23" s="72">
        <f>'[1]Numbers Waiting 1st Cons'!$K$25</f>
        <v>2</v>
      </c>
      <c r="H23" s="78"/>
      <c r="I23" s="78"/>
      <c r="J23" s="75">
        <f>SUM('[1]Number of 1st Cons Apps Held'!$C25:$K25)</f>
        <v>26</v>
      </c>
      <c r="K23" s="75">
        <f>'[1]Number of 2nd Cons Apps Held'!$K$25</f>
        <v>0</v>
      </c>
      <c r="L23" s="75">
        <f>SUM('[1]Number of Priority Apps Held'!$C25:$K25)</f>
        <v>0</v>
      </c>
      <c r="M23" s="77">
        <f>SUM('[1]District Court Family'!$C25:$K25)+SUM('[1]District Court Family Appeals'!$C25:$K25)</f>
        <v>0</v>
      </c>
      <c r="N23" s="77">
        <f>SUM('[1]CC Jud Sep &amp; Div'!$C25:$K25)</f>
        <v>0</v>
      </c>
      <c r="O23" s="99">
        <f>SUM([1]ADMCA!$C$25:K25)</f>
        <v>0</v>
      </c>
    </row>
    <row r="24" spans="1:15" s="5" customFormat="1" ht="15.5">
      <c r="A24" s="12" t="s">
        <v>26</v>
      </c>
      <c r="B24" s="37">
        <v>2.5</v>
      </c>
      <c r="C24" s="13">
        <f>'[1]Total Applications'!$K$26+'[1]Total Applications'!$K$27</f>
        <v>32</v>
      </c>
      <c r="D24" s="13">
        <f>SUM('[1]Total Applications'!$C$26:K27)</f>
        <v>192</v>
      </c>
      <c r="E24" s="14">
        <f>MAX('[1]Waiting Times 1st Cons'!$K$26:$K$27)</f>
        <v>10</v>
      </c>
      <c r="F24" s="14">
        <f>'[1]Number Waiting Priority Apps'!$K$26+'[1]Number Waiting Priority Apps'!$K$27</f>
        <v>2</v>
      </c>
      <c r="G24" s="14">
        <f>'[1]Numbers Waiting 1st Cons'!$K$26+'[1]Numbers Waiting 1st Cons'!$K$27</f>
        <v>14</v>
      </c>
      <c r="H24" s="15">
        <f>MAX('[1]Waiting Times 2nd Cons'!$F25:F26)</f>
        <v>0</v>
      </c>
      <c r="I24" s="15">
        <f>SUM('[1]Numbers Waiting 2nd Cons'!$F25:F26)</f>
        <v>0</v>
      </c>
      <c r="J24" s="16">
        <f>SUM('[1]Number of 1st Cons Apps Held'!$C$26:$K27)</f>
        <v>73</v>
      </c>
      <c r="K24" s="16">
        <f>'[1]Number of 2nd Cons Apps Held'!$K$26+'[1]Number of 2nd Cons Apps Held'!$K$27</f>
        <v>0</v>
      </c>
      <c r="L24" s="16">
        <f>SUM('[1]Number of Priority Apps Held'!$C$26:$K27)</f>
        <v>21</v>
      </c>
      <c r="M24" s="17">
        <f>SUM('[1]District Court Family Appeals'!$C$26:$K27)+SUM('[1]District Court Family'!$C$26:$K27)</f>
        <v>83</v>
      </c>
      <c r="N24" s="17">
        <f>SUM('[1]CC Jud Sep &amp; Div'!$C$26:$K27)</f>
        <v>0</v>
      </c>
      <c r="O24" s="125">
        <f>SUM([1]ADMCA!$C$26:K27)</f>
        <v>3</v>
      </c>
    </row>
    <row r="25" spans="1:15" s="5" customFormat="1" ht="15.5">
      <c r="A25" s="12" t="s">
        <v>27</v>
      </c>
      <c r="B25" s="37">
        <v>4</v>
      </c>
      <c r="C25" s="13">
        <f>'[1]Total Applications'!$K$29</f>
        <v>45</v>
      </c>
      <c r="D25" s="13">
        <f>SUM('[1]Total Applications'!$C$29:K29)</f>
        <v>485</v>
      </c>
      <c r="E25" s="14">
        <f>'[1]Waiting Times 1st Cons'!$K$29</f>
        <v>14</v>
      </c>
      <c r="F25" s="14">
        <f>'[1]Number Waiting Priority Apps'!$K$29</f>
        <v>3</v>
      </c>
      <c r="G25" s="14">
        <f>'[1]Numbers Waiting 1st Cons'!$K$29</f>
        <v>49</v>
      </c>
      <c r="H25" s="15">
        <f>'[1]Waiting Times 2nd Cons'!$F28</f>
        <v>0</v>
      </c>
      <c r="I25" s="15">
        <f>'[1]Numbers Waiting 2nd Cons'!$F28</f>
        <v>0</v>
      </c>
      <c r="J25" s="16">
        <f>SUM('[1]Number of 1st Cons Apps Held'!$C29:$K29)</f>
        <v>134</v>
      </c>
      <c r="K25" s="16">
        <f>'[1]Number of 2nd Cons Apps Held'!$K$29</f>
        <v>0</v>
      </c>
      <c r="L25" s="16">
        <f>SUM('[1]Number of Priority Apps Held'!$C29:$K29)</f>
        <v>13</v>
      </c>
      <c r="M25" s="17">
        <f>SUM('[1]District Court Family'!$C29:$K29)+SUM('[1]District Court Family Appeals'!$C29:$K29)</f>
        <v>282</v>
      </c>
      <c r="N25" s="17">
        <f>SUM('[1]CC Jud Sep &amp; Div'!$C29:$K29)</f>
        <v>0</v>
      </c>
      <c r="O25" s="125">
        <f>SUM([1]ADMCA!$C$29:K29)</f>
        <v>1</v>
      </c>
    </row>
    <row r="26" spans="1:15" s="5" customFormat="1" ht="15.5">
      <c r="A26" s="12" t="s">
        <v>28</v>
      </c>
      <c r="B26" s="37">
        <v>5</v>
      </c>
      <c r="C26" s="13">
        <f>'[1]Total Applications'!$K$30</f>
        <v>43</v>
      </c>
      <c r="D26" s="13">
        <f>SUM('[1]Total Applications'!$C$30:K30)</f>
        <v>337</v>
      </c>
      <c r="E26" s="14">
        <f>'[1]Waiting Times 1st Cons'!$K$30</f>
        <v>18</v>
      </c>
      <c r="F26" s="14">
        <f>'[1]Number Waiting Priority Apps'!$K$30</f>
        <v>8</v>
      </c>
      <c r="G26" s="14">
        <f>'[1]Numbers Waiting 1st Cons'!$K$30</f>
        <v>47</v>
      </c>
      <c r="H26" s="15">
        <f>'[1]Waiting Times 2nd Cons'!$F29</f>
        <v>0</v>
      </c>
      <c r="I26" s="15">
        <f>'[1]Numbers Waiting 2nd Cons'!$F29</f>
        <v>0</v>
      </c>
      <c r="J26" s="16">
        <f>SUM('[1]Number of 1st Cons Apps Held'!$C30:$K30)</f>
        <v>84</v>
      </c>
      <c r="K26" s="16">
        <f>'[1]Number of 2nd Cons Apps Held'!$K$30</f>
        <v>0</v>
      </c>
      <c r="L26" s="16">
        <f>SUM('[1]Number of Priority Apps Held'!$C30:$K30)</f>
        <v>26</v>
      </c>
      <c r="M26" s="17">
        <f>SUM('[1]District Court Family'!$C30:$K30)+SUM('[1]District Court Family Appeals'!$C30:$K30)</f>
        <v>147</v>
      </c>
      <c r="N26" s="17">
        <f>SUM('[1]CC Jud Sep &amp; Div'!$C29:$K29)</f>
        <v>0</v>
      </c>
      <c r="O26" s="96">
        <f>SUM([1]ADMCA!$C$30:K30)</f>
        <v>16</v>
      </c>
    </row>
    <row r="27" spans="1:15" s="5" customFormat="1" ht="15.5">
      <c r="A27" s="12" t="s">
        <v>29</v>
      </c>
      <c r="B27" s="36">
        <v>3</v>
      </c>
      <c r="C27" s="13">
        <f>'[1]Total Applications'!$K$31</f>
        <v>37</v>
      </c>
      <c r="D27" s="13">
        <f>SUM('[1]Total Applications'!$C$31:K31)</f>
        <v>227</v>
      </c>
      <c r="E27" s="14">
        <f>'[1]Waiting Times 1st Cons'!$K$31</f>
        <v>8</v>
      </c>
      <c r="F27" s="14">
        <f>'[1]Number Waiting Priority Apps'!$K$31</f>
        <v>3</v>
      </c>
      <c r="G27" s="14">
        <f>'[1]Numbers Waiting 1st Cons'!$K$31</f>
        <v>32</v>
      </c>
      <c r="H27" s="15">
        <f>'[1]Waiting Times 2nd Cons'!$F30</f>
        <v>0</v>
      </c>
      <c r="I27" s="15">
        <f>'[1]Numbers Waiting 2nd Cons'!$F30</f>
        <v>0</v>
      </c>
      <c r="J27" s="16">
        <f>SUM('[1]Number of 1st Cons Apps Held'!$C31:$K31)</f>
        <v>78</v>
      </c>
      <c r="K27" s="16">
        <f>'[1]Number of 2nd Cons Apps Held'!$K$31</f>
        <v>0</v>
      </c>
      <c r="L27" s="16">
        <f>SUM('[1]Number of Priority Apps Held'!$C31:$K31)</f>
        <v>13</v>
      </c>
      <c r="M27" s="17">
        <f>SUM('[1]District Court Family'!$C31:$K31)+SUM('[1]District Court Family Appeals'!$C31:$K31)</f>
        <v>97</v>
      </c>
      <c r="N27" s="17">
        <f>SUM('[1]CC Jud Sep &amp; Div'!$C31:$K31)</f>
        <v>0</v>
      </c>
      <c r="O27" s="125">
        <f>SUM([1]ADMCA!$C$31:K31)</f>
        <v>2</v>
      </c>
    </row>
    <row r="28" spans="1:15" s="5" customFormat="1" ht="15.5">
      <c r="A28" s="12" t="s">
        <v>30</v>
      </c>
      <c r="B28" s="69">
        <v>2</v>
      </c>
      <c r="C28" s="13">
        <f>'[1]Total Applications'!$K$32</f>
        <v>33</v>
      </c>
      <c r="D28" s="13">
        <f>SUM('[1]Total Applications'!$C$32:K32)</f>
        <v>259</v>
      </c>
      <c r="E28" s="14">
        <f>'[1]Waiting Times 1st Cons'!$K$32</f>
        <v>31</v>
      </c>
      <c r="F28" s="14">
        <f>'[1]Number Waiting Priority Apps'!$K$32</f>
        <v>6</v>
      </c>
      <c r="G28" s="14">
        <f>'[1]Numbers Waiting 1st Cons'!$K$32</f>
        <v>66</v>
      </c>
      <c r="H28" s="15">
        <f>'[1]Waiting Times 2nd Cons'!$F31</f>
        <v>0</v>
      </c>
      <c r="I28" s="15">
        <f>'[1]Numbers Waiting 2nd Cons'!$F31</f>
        <v>0</v>
      </c>
      <c r="J28" s="16">
        <f>SUM('[1]Number of 1st Cons Apps Held'!$C32:$K32)</f>
        <v>28</v>
      </c>
      <c r="K28" s="16">
        <f>'[1]Number of 2nd Cons Apps Held'!$K$32</f>
        <v>0</v>
      </c>
      <c r="L28" s="16">
        <f>SUM('[1]Number of Priority Apps Held'!$C32:$K32)</f>
        <v>16</v>
      </c>
      <c r="M28" s="17">
        <f>SUM('[1]District Court Family'!$C32:$K32)+SUM('[1]District Court Family Appeals'!$C32:$K32)</f>
        <v>117</v>
      </c>
      <c r="N28" s="17">
        <f>SUM('[1]CC Jud Sep &amp; Div'!$C32:$K32)</f>
        <v>18</v>
      </c>
      <c r="O28" s="126">
        <f>SUM([1]ADMCA!$C$32:K32)</f>
        <v>1</v>
      </c>
    </row>
    <row r="29" spans="1:15" s="5" customFormat="1" ht="15.5">
      <c r="A29" s="12" t="s">
        <v>31</v>
      </c>
      <c r="B29" s="70">
        <v>2.8</v>
      </c>
      <c r="C29" s="13">
        <f>'[1]Total Applications'!$K$33</f>
        <v>24</v>
      </c>
      <c r="D29" s="13">
        <f>SUM('[1]Total Applications'!$C$33:K33)</f>
        <v>233</v>
      </c>
      <c r="E29" s="14">
        <f>'[1]Waiting Times 1st Cons'!$K$33</f>
        <v>42</v>
      </c>
      <c r="F29" s="14">
        <f>'[1]Number Waiting Priority Apps'!$K$33</f>
        <v>11</v>
      </c>
      <c r="G29" s="14">
        <f>'[1]Numbers Waiting 1st Cons'!$K$33</f>
        <v>125</v>
      </c>
      <c r="H29" s="15">
        <f>'[1]Waiting Times 2nd Cons'!$F32</f>
        <v>0</v>
      </c>
      <c r="I29" s="15">
        <f>'[1]Numbers Waiting 2nd Cons'!$F32</f>
        <v>0</v>
      </c>
      <c r="J29" s="16">
        <f>SUM('[1]Number of 1st Cons Apps Held'!$C33:$K33)</f>
        <v>108</v>
      </c>
      <c r="K29" s="16">
        <f>'[1]Number of 2nd Cons Apps Held'!$K$33</f>
        <v>0</v>
      </c>
      <c r="L29" s="16">
        <f>SUM('[1]Number of Priority Apps Held'!$C33:$K33)</f>
        <v>46</v>
      </c>
      <c r="M29" s="17">
        <f>SUM('[1]District Court Family'!$C33:$K33)+SUM('[1]District Court Family Appeals'!$C33:$K33)</f>
        <v>30</v>
      </c>
      <c r="N29" s="17">
        <f>SUM('[1]CC Jud Sep &amp; Div'!$C33:$K33)</f>
        <v>12</v>
      </c>
      <c r="O29" s="126">
        <f>SUM([1]ADMCA!$C$33:K33)</f>
        <v>2</v>
      </c>
    </row>
    <row r="30" spans="1:15" s="5" customFormat="1" ht="15.5">
      <c r="A30" s="12" t="s">
        <v>32</v>
      </c>
      <c r="B30" s="69">
        <v>15</v>
      </c>
      <c r="C30" s="13">
        <f>'[1]Total Applications'!$K$34+'[1]Total Applications'!$K$35</f>
        <v>1104</v>
      </c>
      <c r="D30" s="13">
        <f>SUM('[1]Total Applications'!$C$34:K35)</f>
        <v>7897</v>
      </c>
      <c r="E30" s="14">
        <f>'[1]Waiting Times 1st Cons'!$K$34</f>
        <v>21</v>
      </c>
      <c r="F30" s="14">
        <f>'[1]Number Waiting Priority Apps'!$K$34</f>
        <v>1</v>
      </c>
      <c r="G30" s="14">
        <f>'[1]Numbers Waiting 1st Cons'!$K$34</f>
        <v>58</v>
      </c>
      <c r="H30" s="15">
        <f>MAX('[1]Waiting Times 2nd Cons'!$F33)</f>
        <v>0</v>
      </c>
      <c r="I30" s="15">
        <f>SUM('[1]Numbers Waiting 2nd Cons'!$F33)</f>
        <v>0</v>
      </c>
      <c r="J30" s="16">
        <f>SUM('[1]Number of 1st Cons Apps Held'!$C34:K35)</f>
        <v>840</v>
      </c>
      <c r="K30" s="16">
        <f>'[1]Number of 2nd Cons Apps Held'!$K$34+'[1]Number of 2nd Cons Apps Held'!$K$35</f>
        <v>0</v>
      </c>
      <c r="L30" s="16">
        <f>SUM('[1]Number of Priority Apps Held'!$C34:$K35)</f>
        <v>746</v>
      </c>
      <c r="M30" s="17">
        <f>SUM('[1]District Court Family Appeals'!$C$34:$K35)+SUM('[1]District Court Family'!$C34:$K35)</f>
        <v>43</v>
      </c>
      <c r="N30" s="17">
        <f>SUM('[1]CC Jud Sep &amp; Div'!$C34:$K34)</f>
        <v>0</v>
      </c>
      <c r="O30" s="96">
        <f>SUM([1]ADMCA!$C$34:K34)</f>
        <v>4</v>
      </c>
    </row>
    <row r="31" spans="1:15" s="5" customFormat="1" ht="15.5">
      <c r="A31" s="12" t="s">
        <v>33</v>
      </c>
      <c r="B31" s="69">
        <v>2.5</v>
      </c>
      <c r="C31" s="13">
        <f>'[1]Total Applications'!$K$36</f>
        <v>6</v>
      </c>
      <c r="D31" s="13">
        <f>SUM('[1]Total Applications'!$C$36:K36)</f>
        <v>144</v>
      </c>
      <c r="E31" s="14">
        <f>'[1]Waiting Times 1st Cons'!$K$36</f>
        <v>26</v>
      </c>
      <c r="F31" s="14">
        <f>'[1]Number Waiting Priority Apps'!$K$36</f>
        <v>2</v>
      </c>
      <c r="G31" s="14">
        <f>'[1]Numbers Waiting 1st Cons'!$K$36</f>
        <v>58</v>
      </c>
      <c r="H31" s="15">
        <f>'[1]Waiting Times 2nd Cons'!$F35</f>
        <v>0</v>
      </c>
      <c r="I31" s="15">
        <f>'[1]Numbers Waiting 2nd Cons'!$F35</f>
        <v>0</v>
      </c>
      <c r="J31" s="16">
        <f>SUM('[1]Number of 1st Cons Apps Held'!$C36:$K36)</f>
        <v>65</v>
      </c>
      <c r="K31" s="16">
        <f>'[1]Number of 2nd Cons Apps Held'!$K$36</f>
        <v>0</v>
      </c>
      <c r="L31" s="16">
        <f>SUM('[1]Number of Priority Apps Held'!$C36:$K36)</f>
        <v>15</v>
      </c>
      <c r="M31" s="17">
        <f>SUM('[1]District Court Family'!$C36:$K36)+SUM('[1]District Court Family Appeals'!$C36:$K36)</f>
        <v>27</v>
      </c>
      <c r="N31" s="17">
        <f>SUM('[1]CC Jud Sep &amp; Div'!$C36:$K36)</f>
        <v>21</v>
      </c>
      <c r="O31" s="125">
        <f>SUM([1]ADMCA!$C$36:K36)</f>
        <v>3</v>
      </c>
    </row>
    <row r="32" spans="1:15" s="5" customFormat="1" ht="15.5">
      <c r="A32" s="12" t="s">
        <v>34</v>
      </c>
      <c r="B32" s="70">
        <v>4.5</v>
      </c>
      <c r="C32" s="13">
        <f>'[1]Total Applications'!$K$37</f>
        <v>57</v>
      </c>
      <c r="D32" s="13">
        <f>SUM('[1]Total Applications'!$C$37:K37)</f>
        <v>431</v>
      </c>
      <c r="E32" s="14">
        <f>'[1]Waiting Times 1st Cons'!$K$37</f>
        <v>6</v>
      </c>
      <c r="F32" s="14">
        <f>'[1]Number Waiting Priority Apps'!$K$37</f>
        <v>4</v>
      </c>
      <c r="G32" s="14">
        <f>'[1]Numbers Waiting 1st Cons'!$K$37</f>
        <v>34</v>
      </c>
      <c r="H32" s="15">
        <f>'[1]Waiting Times 2nd Cons'!$F36</f>
        <v>0</v>
      </c>
      <c r="I32" s="15">
        <f>'[1]Numbers Waiting 2nd Cons'!$F36</f>
        <v>0</v>
      </c>
      <c r="J32" s="16">
        <f>SUM('[1]Number of 1st Cons Apps Held'!$C37:$K37)</f>
        <v>186</v>
      </c>
      <c r="K32" s="16">
        <f>'[1]Number of 2nd Cons Apps Held'!$K$37</f>
        <v>0</v>
      </c>
      <c r="L32" s="16">
        <f>SUM('[1]Number of Priority Apps Held'!$C37:$K37)</f>
        <v>50</v>
      </c>
      <c r="M32" s="17">
        <f>SUM('[1]District Court Family'!$C37:$K37)+SUM('[1]District Court Family Appeals'!$C37:$K37)</f>
        <v>171</v>
      </c>
      <c r="N32" s="17">
        <f>SUM('[1]CC Jud Sep &amp; Div'!$C37:$K37)</f>
        <v>0</v>
      </c>
      <c r="O32" s="126">
        <f>SUM([1]ADMCA!$C$37:K37)</f>
        <v>0</v>
      </c>
    </row>
    <row r="33" spans="1:15" s="5" customFormat="1" ht="15.5">
      <c r="A33" s="12" t="s">
        <v>35</v>
      </c>
      <c r="B33" s="69">
        <v>2</v>
      </c>
      <c r="C33" s="13">
        <f>'[1]Total Applications'!$K$38</f>
        <v>14</v>
      </c>
      <c r="D33" s="13">
        <f>SUM('[1]Total Applications'!$C$38:K38)</f>
        <v>117</v>
      </c>
      <c r="E33" s="14">
        <f>'[1]Waiting Times 1st Cons'!$K$38</f>
        <v>0</v>
      </c>
      <c r="F33" s="14">
        <f>'[1]Number Waiting Priority Apps'!$K$38</f>
        <v>0</v>
      </c>
      <c r="G33" s="14">
        <f>'[1]Numbers Waiting 1st Cons'!$K$38</f>
        <v>1</v>
      </c>
      <c r="H33" s="15">
        <f>'[1]Waiting Times 2nd Cons'!$F37</f>
        <v>0</v>
      </c>
      <c r="I33" s="15">
        <f>'[1]Numbers Waiting 2nd Cons'!$F37</f>
        <v>0</v>
      </c>
      <c r="J33" s="16">
        <f>SUM('[1]Number of 1st Cons Apps Held'!$C38:$K38)</f>
        <v>56</v>
      </c>
      <c r="K33" s="16">
        <f>'[1]Number of 2nd Cons Apps Held'!$K$38</f>
        <v>0</v>
      </c>
      <c r="L33" s="16">
        <f>SUM('[1]Number of Priority Apps Held'!$C38:$K38)</f>
        <v>3</v>
      </c>
      <c r="M33" s="17">
        <f>SUM('[1]District Court Family'!$C38:$K38)+SUM('[1]District Court Family Appeals'!$C38:$K38)</f>
        <v>55</v>
      </c>
      <c r="N33" s="17">
        <f>SUM('[1]CC Jud Sep &amp; Div'!$C38:$K38)</f>
        <v>0</v>
      </c>
      <c r="O33" s="126">
        <f>SUM([1]ADMCA!$C$38:K38)</f>
        <v>0</v>
      </c>
    </row>
    <row r="34" spans="1:15" s="5" customFormat="1" ht="15.5">
      <c r="A34" s="12" t="s">
        <v>36</v>
      </c>
      <c r="B34" s="69">
        <v>2</v>
      </c>
      <c r="C34" s="13">
        <f>'[1]Total Applications'!$K$39</f>
        <v>45</v>
      </c>
      <c r="D34" s="13">
        <f>SUM('[1]Total Applications'!$C$39:K39)</f>
        <v>317</v>
      </c>
      <c r="E34" s="14">
        <f>'[1]Waiting Times 1st Cons'!$K$39</f>
        <v>16</v>
      </c>
      <c r="F34" s="14">
        <f>'[1]Number Waiting Priority Apps'!$K$39</f>
        <v>6</v>
      </c>
      <c r="G34" s="14">
        <f>'[1]Numbers Waiting 1st Cons'!$K$39</f>
        <v>29</v>
      </c>
      <c r="H34" s="15">
        <f>'[1]Waiting Times 2nd Cons'!$F38</f>
        <v>0</v>
      </c>
      <c r="I34" s="15">
        <f>'[1]Numbers Waiting 2nd Cons'!$F38</f>
        <v>0</v>
      </c>
      <c r="J34" s="16">
        <f>SUM('[1]Number of 1st Cons Apps Held'!$C39:$K39)</f>
        <v>85</v>
      </c>
      <c r="K34" s="16">
        <f>'[1]Number of 2nd Cons Apps Held'!$K$39</f>
        <v>0</v>
      </c>
      <c r="L34" s="16">
        <f>SUM('[1]Number of Priority Apps Held'!$C39:$K39)</f>
        <v>21</v>
      </c>
      <c r="M34" s="17">
        <f>SUM('[1]District Court Family'!$C39:$K39)+SUM('[1]District Court Family Appeals'!$C39:$K39)</f>
        <v>145</v>
      </c>
      <c r="N34" s="17">
        <f>SUM('[1]CC Jud Sep &amp; Div'!$C39:$K39)</f>
        <v>0</v>
      </c>
      <c r="O34" s="96">
        <f>SUM([1]ADMCA!$C$39:K39)</f>
        <v>19</v>
      </c>
    </row>
    <row r="35" spans="1:15" s="5" customFormat="1" ht="15.5">
      <c r="A35" s="12" t="s">
        <v>37</v>
      </c>
      <c r="B35" s="70">
        <v>3.8</v>
      </c>
      <c r="C35" s="13">
        <f>'[1]Total Applications'!$K$40</f>
        <v>36</v>
      </c>
      <c r="D35" s="13">
        <f>SUM('[1]Total Applications'!$C$40:K40)</f>
        <v>410</v>
      </c>
      <c r="E35" s="14">
        <f>'[1]Waiting Times 1st Cons'!$K$40</f>
        <v>11</v>
      </c>
      <c r="F35" s="14">
        <f>'[1]Number Waiting Priority Apps'!$K$40</f>
        <v>0</v>
      </c>
      <c r="G35" s="14">
        <f>'[1]Numbers Waiting 1st Cons'!$K$40</f>
        <v>38</v>
      </c>
      <c r="H35" s="15">
        <f>'[1]Waiting Times 2nd Cons'!$F39</f>
        <v>0</v>
      </c>
      <c r="I35" s="15">
        <f>'[1]Numbers Waiting 2nd Cons'!$F39</f>
        <v>0</v>
      </c>
      <c r="J35" s="16">
        <f>SUM('[1]Number of 1st Cons Apps Held'!$C40:$K40)</f>
        <v>138</v>
      </c>
      <c r="K35" s="16">
        <f>'[1]Number of 2nd Cons Apps Held'!$K$40</f>
        <v>0</v>
      </c>
      <c r="L35" s="16">
        <f>SUM('[1]Number of Priority Apps Held'!$C40:$K40)</f>
        <v>33</v>
      </c>
      <c r="M35" s="17">
        <f>SUM('[1]District Court Family'!$C40:$K40)+SUM('[1]District Court Family Appeals'!$C40:$K40)</f>
        <v>173</v>
      </c>
      <c r="N35" s="17">
        <f>SUM('[1]CC Jud Sep &amp; Div'!$C40:$K40)</f>
        <v>0</v>
      </c>
      <c r="O35" s="94">
        <f>SUM([1]ADMCA!$C$40:K40)</f>
        <v>10</v>
      </c>
    </row>
    <row r="36" spans="1:15" s="5" customFormat="1" ht="16" thickBot="1">
      <c r="A36" s="18" t="s">
        <v>38</v>
      </c>
      <c r="B36" s="38">
        <v>2</v>
      </c>
      <c r="C36" s="106">
        <f>'[1]Total Applications'!$K$41</f>
        <v>43</v>
      </c>
      <c r="D36" s="106">
        <f>SUM('[1]Total Applications'!$C$41:K41)</f>
        <v>346</v>
      </c>
      <c r="E36" s="107">
        <f>'[1]Waiting Times 1st Cons'!$K$41</f>
        <v>24</v>
      </c>
      <c r="F36" s="107">
        <f>'[1]Number Waiting Priority Apps'!$K$41</f>
        <v>5</v>
      </c>
      <c r="G36" s="107">
        <f>'[1]Numbers Waiting 1st Cons'!$K$41</f>
        <v>49</v>
      </c>
      <c r="H36" s="20">
        <f>'[1]Waiting Times 2nd Cons'!$F40</f>
        <v>0</v>
      </c>
      <c r="I36" s="20">
        <f>'[1]Numbers Waiting 2nd Cons'!$F40</f>
        <v>0</v>
      </c>
      <c r="J36" s="81">
        <f>SUM('[1]Number of 1st Cons Apps Held'!$C41:$K41)</f>
        <v>110</v>
      </c>
      <c r="K36" s="81">
        <f>'[1]Number of 2nd Cons Apps Held'!$K$41</f>
        <v>0</v>
      </c>
      <c r="L36" s="81">
        <f>SUM('[1]Number of Priority Apps Held'!$C41:$K41)</f>
        <v>49</v>
      </c>
      <c r="M36" s="82">
        <f>SUM('[1]District Court Family'!$C41:$K41)+SUM('[1]District Court Family Appeals'!$C41:$K41)</f>
        <v>143</v>
      </c>
      <c r="N36" s="82">
        <f>SUM('[1]CC Jud Sep &amp; Div'!$C41:$K41)</f>
        <v>0</v>
      </c>
      <c r="O36" s="94">
        <f>SUM([1]ADMCA!$C$41:K41)</f>
        <v>30</v>
      </c>
    </row>
    <row r="37" spans="1:15" ht="14" thickTop="1">
      <c r="O37" s="130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25" right="0.25" top="0.75" bottom="0.75" header="0.3" footer="0.3"/>
  <pageSetup paperSize="8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May!Print_Area</vt:lpstr>
    </vt:vector>
  </TitlesOfParts>
  <Company>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J. Keating</dc:creator>
  <cp:lastModifiedBy>Cathy x. Glynn</cp:lastModifiedBy>
  <cp:lastPrinted>2024-05-01T13:44:45Z</cp:lastPrinted>
  <dcterms:created xsi:type="dcterms:W3CDTF">2018-02-09T11:30:37Z</dcterms:created>
  <dcterms:modified xsi:type="dcterms:W3CDTF">2024-12-18T11:35:47Z</dcterms:modified>
</cp:coreProperties>
</file>