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5 Month Ends\Website Copies\"/>
    </mc:Choice>
  </mc:AlternateContent>
  <xr:revisionPtr revIDLastSave="0" documentId="13_ncr:1_{FD62FBEB-70C6-4A66-9D19-93C30778B3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J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<sst xmlns="http://schemas.openxmlformats.org/spreadsheetml/2006/main" count="53" uniqueCount="50">
  <si>
    <t>Management Information</t>
  </si>
  <si>
    <t>As at 31st January 2025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</si>
  <si>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</si>
  <si>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</si>
  <si>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</si>
  <si>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</si>
  <si>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</si>
  <si>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</si>
  <si>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</si>
  <si>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</si>
  <si>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</si>
  <si>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</si>
  <si>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</si>
  <si>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</si>
  <si>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Assisted Decision Making Capacity Act</t>
  </si>
  <si>
    <t>Athlone</t>
  </si>
  <si>
    <t>Ballymun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</si>
  <si>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</si>
  <si>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</si>
  <si>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</si>
  <si>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</si>
  <si>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</si>
  <si>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</si>
  <si>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</si>
  <si>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</si>
  <si>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</si>
  <si>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</si>
  <si>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</si>
  <si>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</si>
  <si>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</si>
  <si>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</si>
  <si>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</si>
  <si>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Minceir Traveller Support Service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</si>
  <si>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</si>
  <si>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</si>
  <si>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</si>
  <si>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</si>
  <si>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</si>
  <si>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</si>
  <si>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</si>
  <si>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</si>
  <si>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</si>
  <si>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</si>
  <si>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</si>
  <si>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</si>
  <si>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</si>
  <si>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rgb="FF000000"/>
        <rFont val="Arial"/>
        <family val="2"/>
      </rPr>
      <t>st</t>
    </r>
    <r>
      <rPr>
        <b/>
        <u/>
        <sz val="12"/>
        <color rgb="FF000000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</si>
  <si>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rgb="FF000000"/>
        <rFont val="Arial"/>
        <family val="2"/>
      </rPr>
      <t>nd</t>
    </r>
    <r>
      <rPr>
        <b/>
        <u/>
        <sz val="12"/>
        <color rgb="FF000000"/>
        <rFont val="Arial"/>
        <family val="2"/>
      </rPr>
      <t xml:space="preserve"> Cons</t>
    </r>
  </si>
  <si>
    <r>
      <t>1</t>
    </r>
    <r>
      <rPr>
        <b/>
        <vertAlign val="superscript"/>
        <sz val="12"/>
        <color rgb="FF000000"/>
        <rFont val="Arial"/>
        <family val="2"/>
      </rPr>
      <t>st</t>
    </r>
    <r>
      <rPr>
        <b/>
        <sz val="12"/>
        <color rgb="FF000000"/>
        <rFont val="Arial"/>
        <family val="2"/>
      </rPr>
      <t xml:space="preserve"> Cons</t>
    </r>
  </si>
  <si>
    <r>
      <t>2</t>
    </r>
    <r>
      <rPr>
        <b/>
        <vertAlign val="superscript"/>
        <sz val="12"/>
        <color rgb="FF000000"/>
        <rFont val="Arial"/>
        <family val="2"/>
      </rPr>
      <t>nd</t>
    </r>
    <r>
      <rPr>
        <b/>
        <sz val="12"/>
        <color rgb="FF000000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</si>
</sst>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0"/>
      <color theme="1"/>
      <name val="Verdana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vertAlign val="superscript"/>
      <sz val="12"/>
      <color rgb="FF000000"/>
      <name val="Arial"/>
      <family val="2"/>
    </font>
    <font>
      <sz val="12"/>
      <color rgb="FF000000"/>
      <name val="Verdana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i/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E8EFE7"/>
        <bgColor rgb="FF000000"/>
      </patternFill>
    </fill>
    <fill>
      <patternFill patternType="solid">
        <fgColor rgb="FFE8E3E1"/>
        <bgColor rgb="FF000000"/>
      </patternFill>
    </fill>
    <fill>
      <patternFill patternType="solid">
        <fgColor rgb="FFEDC0B6"/>
        <bgColor rgb="FF000000"/>
      </patternFill>
    </fill>
    <fill>
      <patternFill patternType="solid">
        <fgColor rgb="FFFFE846"/>
        <bgColor rgb="FF000000"/>
      </patternFill>
    </fill>
    <fill>
      <patternFill patternType="solid">
        <fgColor rgb="FFE8EEEE"/>
        <bgColor rgb="FF000000"/>
      </patternFill>
    </fill>
    <fill>
      <patternFill patternType="solid">
        <fgColor rgb="FFF5E9DA"/>
        <bgColor rgb="FF000000"/>
      </patternFill>
    </fill>
    <fill>
      <patternFill patternType="solid">
        <fgColor rgb="FFD1DEDE"/>
        <bgColor rgb="FF000000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Alignment="1" applyProtection="1">
      <alignment horizontal="center" vertical="top" wrapText="1" readingOrder="1"/>
      <protection locked="0"/>
    </xf>
    <xf numFmtId="0" fontId="4" fillId="3" borderId="0" xfId="0" applyFont="1" applyFill="1" applyAlignment="1" applyProtection="1">
      <alignment horizontal="center" vertical="top" readingOrder="1"/>
      <protection locked="0"/>
    </xf>
    <xf numFmtId="0" fontId="4" fillId="4" borderId="0" xfId="0" applyFont="1" applyFill="1" applyAlignment="1" applyProtection="1">
      <alignment horizontal="center" vertical="top" readingOrder="1"/>
      <protection locked="0"/>
    </xf>
    <xf numFmtId="0" fontId="4" fillId="5" borderId="0" xfId="0" applyFont="1" applyFill="1" applyAlignment="1" applyProtection="1">
      <alignment horizontal="center" vertical="top" wrapText="1" readingOrder="1"/>
      <protection locked="0"/>
    </xf>
    <xf numFmtId="0" fontId="4" fillId="6" borderId="0" xfId="0" applyFont="1" applyFill="1" applyAlignment="1" applyProtection="1">
      <alignment horizontal="center" vertical="top" wrapText="1" readingOrder="1"/>
      <protection locked="0"/>
    </xf>
    <xf numFmtId="0" fontId="4" fillId="7" borderId="0" xfId="0" applyFont="1" applyFill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/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8" xfId="0" applyFont="1" applyFill="1" applyBorder="1" applyAlignment="1" applyProtection="1">
      <alignment horizontal="center" vertical="center" wrapText="1" readingOrder="1"/>
      <protection locked="0"/>
    </xf>
    <xf numFmtId="0" fontId="7" fillId="4" borderId="8" xfId="0" applyFont="1" applyFill="1" applyBorder="1" applyAlignment="1" applyProtection="1">
      <alignment horizontal="center" vertical="center" wrapText="1" readingOrder="1"/>
      <protection locked="0"/>
    </xf>
    <xf numFmtId="0" fontId="7" fillId="5" borderId="8" xfId="0" applyFont="1" applyFill="1" applyBorder="1" applyAlignment="1" applyProtection="1">
      <alignment horizontal="center" vertical="center" wrapText="1" readingOrder="1"/>
      <protection locked="0"/>
    </xf>
    <xf numFmtId="0" fontId="7" fillId="6" borderId="8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7" fillId="7" borderId="9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vertical="center"/>
    </xf>
    <xf numFmtId="0" fontId="9" fillId="2" borderId="10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1" xfId="0" applyFont="1" applyFill="1" applyBorder="1" applyAlignment="1" applyProtection="1">
      <alignment horizontal="center" vertical="center" wrapText="1" readingOrder="1"/>
      <protection locked="0"/>
    </xf>
    <xf numFmtId="0" fontId="9" fillId="3" borderId="12" xfId="0" applyFont="1" applyFill="1" applyBorder="1" applyAlignment="1" applyProtection="1">
      <alignment horizontal="center" vertical="top" wrapText="1" readingOrder="1"/>
      <protection locked="0"/>
    </xf>
    <xf numFmtId="0" fontId="9" fillId="4" borderId="12" xfId="0" applyFont="1" applyFill="1" applyBorder="1" applyAlignment="1" applyProtection="1">
      <alignment horizontal="center" vertical="top" wrapText="1" readingOrder="1"/>
      <protection locked="0"/>
    </xf>
    <xf numFmtId="0" fontId="9" fillId="5" borderId="12" xfId="0" applyFont="1" applyFill="1" applyBorder="1" applyAlignment="1" applyProtection="1">
      <alignment horizontal="center" vertical="top" wrapText="1" readingOrder="1"/>
      <protection locked="0"/>
    </xf>
    <xf numFmtId="0" fontId="9" fillId="6" borderId="12" xfId="0" applyFont="1" applyFill="1" applyBorder="1" applyAlignment="1" applyProtection="1">
      <alignment horizontal="center" wrapText="1" readingOrder="1"/>
      <protection locked="0"/>
    </xf>
    <xf numFmtId="0" fontId="9" fillId="8" borderId="12" xfId="0" applyFont="1" applyFill="1" applyBorder="1" applyAlignment="1">
      <alignment horizontal="center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7" borderId="13" xfId="0" applyFont="1" applyFill="1" applyBorder="1" applyAlignment="1" applyProtection="1">
      <alignment horizontal="center" vertical="top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3" borderId="15" xfId="0" applyFont="1" applyFill="1" applyBorder="1" applyAlignment="1" applyProtection="1">
      <alignment horizontal="center" vertical="top" wrapText="1" readingOrder="1"/>
      <protection locked="0"/>
    </xf>
    <xf numFmtId="0" fontId="9" fillId="4" borderId="15" xfId="0" applyFont="1" applyFill="1" applyBorder="1" applyAlignment="1" applyProtection="1">
      <alignment horizontal="center" vertical="top" wrapText="1" readingOrder="1"/>
      <protection locked="0"/>
    </xf>
    <xf numFmtId="0" fontId="9" fillId="5" borderId="15" xfId="0" applyFont="1" applyFill="1" applyBorder="1" applyAlignment="1" applyProtection="1">
      <alignment horizontal="center" vertical="top" wrapText="1" readingOrder="1"/>
      <protection locked="0"/>
    </xf>
    <xf numFmtId="0" fontId="9" fillId="6" borderId="15" xfId="0" applyFont="1" applyFill="1" applyBorder="1" applyAlignment="1" applyProtection="1">
      <alignment horizontal="center" wrapText="1" readingOrder="1"/>
      <protection locked="0"/>
    </xf>
    <xf numFmtId="0" fontId="9" fillId="8" borderId="15" xfId="0" applyFont="1" applyFill="1" applyBorder="1" applyAlignment="1">
      <alignment horizontal="center"/>
    </xf>
    <xf numFmtId="0" fontId="9" fillId="7" borderId="15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164" fontId="9" fillId="2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8" xfId="0" applyFont="1" applyFill="1" applyBorder="1" applyAlignment="1" applyProtection="1">
      <alignment horizontal="center" vertical="top" wrapText="1" readingOrder="1"/>
      <protection locked="0"/>
    </xf>
    <xf numFmtId="0" fontId="9" fillId="4" borderId="18" xfId="0" applyFont="1" applyFill="1" applyBorder="1" applyAlignment="1" applyProtection="1">
      <alignment horizontal="center" vertical="top" wrapText="1" readingOrder="1"/>
      <protection locked="0"/>
    </xf>
    <xf numFmtId="0" fontId="9" fillId="5" borderId="18" xfId="0" applyFont="1" applyFill="1" applyBorder="1" applyAlignment="1" applyProtection="1">
      <alignment horizontal="center" vertical="top" wrapText="1" readingOrder="1"/>
      <protection locked="0"/>
    </xf>
    <xf numFmtId="0" fontId="9" fillId="6" borderId="18" xfId="0" applyFont="1" applyFill="1" applyBorder="1" applyAlignment="1" applyProtection="1">
      <alignment horizontal="center" wrapText="1" readingOrder="1"/>
      <protection locked="0"/>
    </xf>
    <xf numFmtId="0" fontId="9" fillId="8" borderId="18" xfId="0" applyFont="1" applyFill="1" applyBorder="1" applyAlignment="1">
      <alignment horizontal="center"/>
    </xf>
    <xf numFmtId="0" fontId="9" fillId="7" borderId="18" xfId="0" applyFont="1" applyFill="1" applyBorder="1" applyAlignment="1" applyProtection="1">
      <alignment horizontal="center" vertical="top" wrapText="1" readingOrder="1"/>
      <protection locked="0"/>
    </xf>
    <xf numFmtId="0" fontId="9" fillId="7" borderId="19" xfId="0" applyFont="1" applyFill="1" applyBorder="1" applyAlignment="1" applyProtection="1">
      <alignment horizontal="center" vertical="top" wrapText="1" readingOrder="1"/>
      <protection locked="0"/>
    </xf>
    <xf numFmtId="0" fontId="9" fillId="7" borderId="20" xfId="0" applyFont="1" applyFill="1" applyBorder="1" applyAlignment="1" applyProtection="1">
      <alignment horizontal="center" vertical="top" wrapText="1" readingOrder="1"/>
      <protection locked="0"/>
    </xf>
    <xf numFmtId="0" fontId="9" fillId="7" borderId="21" xfId="0" applyFont="1" applyFill="1" applyBorder="1" applyAlignment="1" applyProtection="1">
      <alignment horizontal="center" vertical="top" wrapText="1" readingOrder="1"/>
      <protection locked="0"/>
    </xf>
    <xf numFmtId="0" fontId="10" fillId="4" borderId="18" xfId="0" applyFont="1" applyFill="1" applyBorder="1" applyAlignment="1" applyProtection="1">
      <alignment horizontal="center" vertical="top" wrapText="1" readingOrder="1"/>
      <protection locked="0"/>
    </xf>
    <xf numFmtId="0" fontId="9" fillId="5" borderId="22" xfId="0" applyFont="1" applyFill="1" applyBorder="1" applyAlignment="1" applyProtection="1">
      <alignment horizontal="center" vertical="top" wrapText="1" readingOrder="1"/>
      <protection locked="0"/>
    </xf>
    <xf numFmtId="0" fontId="9" fillId="3" borderId="18" xfId="0" applyFont="1" applyFill="1" applyBorder="1" applyAlignment="1" applyProtection="1">
      <alignment horizontal="center" vertical="center" wrapText="1" readingOrder="1"/>
      <protection locked="0"/>
    </xf>
    <xf numFmtId="0" fontId="9" fillId="4" borderId="18" xfId="0" applyFont="1" applyFill="1" applyBorder="1" applyAlignment="1" applyProtection="1">
      <alignment horizontal="center" vertical="center" wrapText="1" readingOrder="1"/>
      <protection locked="0"/>
    </xf>
    <xf numFmtId="0" fontId="10" fillId="4" borderId="18" xfId="0" applyFont="1" applyFill="1" applyBorder="1" applyAlignment="1" applyProtection="1">
      <alignment horizontal="center" vertical="center" wrapText="1" readingOrder="1"/>
      <protection locked="0"/>
    </xf>
    <xf numFmtId="0" fontId="9" fillId="5" borderId="18" xfId="0" applyFont="1" applyFill="1" applyBorder="1" applyAlignment="1" applyProtection="1">
      <alignment horizontal="center" vertical="center" wrapText="1" readingOrder="1"/>
      <protection locked="0"/>
    </xf>
    <xf numFmtId="0" fontId="9" fillId="6" borderId="18" xfId="0" applyFont="1" applyFill="1" applyBorder="1" applyAlignment="1" applyProtection="1">
      <alignment horizontal="center" vertical="center" wrapText="1" readingOrder="1"/>
      <protection locked="0"/>
    </xf>
    <xf numFmtId="0" fontId="9" fillId="8" borderId="18" xfId="0" applyFont="1" applyFill="1" applyBorder="1" applyAlignment="1">
      <alignment horizontal="center" vertical="center" readingOrder="1"/>
    </xf>
    <xf numFmtId="0" fontId="9" fillId="7" borderId="18" xfId="0" applyFont="1" applyFill="1" applyBorder="1" applyAlignment="1" applyProtection="1">
      <alignment horizontal="center" vertical="center" wrapText="1" readingOrder="1"/>
      <protection locked="0"/>
    </xf>
    <xf numFmtId="0" fontId="9" fillId="7" borderId="5" xfId="0" applyFont="1" applyFill="1" applyBorder="1" applyAlignment="1" applyProtection="1">
      <alignment horizontal="center" vertical="center" wrapText="1" readingOrder="1"/>
      <protection locked="0"/>
    </xf>
    <xf numFmtId="0" fontId="9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7" borderId="23" xfId="0" applyFont="1" applyFill="1" applyBorder="1" applyAlignment="1" applyProtection="1">
      <alignment horizontal="center" vertical="top" wrapText="1" readingOrder="1"/>
      <protection locked="0"/>
    </xf>
    <xf numFmtId="0" fontId="9" fillId="2" borderId="24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26" xfId="0" applyFont="1" applyFill="1" applyBorder="1" applyAlignment="1" applyProtection="1">
      <alignment horizontal="center" vertical="top" wrapText="1" readingOrder="1"/>
      <protection locked="0"/>
    </xf>
    <xf numFmtId="0" fontId="9" fillId="4" borderId="26" xfId="0" applyFont="1" applyFill="1" applyBorder="1" applyAlignment="1" applyProtection="1">
      <alignment horizontal="center" vertical="top" wrapText="1" readingOrder="1"/>
      <protection locked="0"/>
    </xf>
    <xf numFmtId="0" fontId="10" fillId="4" borderId="26" xfId="0" applyFont="1" applyFill="1" applyBorder="1" applyAlignment="1" applyProtection="1">
      <alignment horizontal="center" vertical="top" wrapText="1" readingOrder="1"/>
      <protection locked="0"/>
    </xf>
    <xf numFmtId="0" fontId="9" fillId="5" borderId="26" xfId="0" applyFont="1" applyFill="1" applyBorder="1" applyAlignment="1" applyProtection="1">
      <alignment horizontal="center" vertical="top" wrapText="1" readingOrder="1"/>
      <protection locked="0"/>
    </xf>
    <xf numFmtId="0" fontId="9" fillId="6" borderId="26" xfId="0" applyFont="1" applyFill="1" applyBorder="1" applyAlignment="1" applyProtection="1">
      <alignment horizontal="center" wrapText="1" readingOrder="1"/>
      <protection locked="0"/>
    </xf>
    <xf numFmtId="0" fontId="9" fillId="8" borderId="26" xfId="0" applyFont="1" applyFill="1" applyBorder="1" applyAlignment="1">
      <alignment horizontal="center"/>
    </xf>
    <xf numFmtId="0" fontId="9" fillId="7" borderId="26" xfId="0" applyFont="1" applyFill="1" applyBorder="1" applyAlignment="1" applyProtection="1">
      <alignment horizontal="center" vertical="top" wrapText="1" readingOrder="1"/>
      <protection locked="0"/>
    </xf>
    <xf numFmtId="0" fontId="9" fillId="7" borderId="2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5%20Month%20Ends/Months%20Ends%20Summary%20Sheets%202025/Annual%20Total%20She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29</v>
          </cell>
        </row>
        <row r="5">
          <cell r="C5">
            <v>61</v>
          </cell>
        </row>
        <row r="6">
          <cell r="C6">
            <v>8</v>
          </cell>
        </row>
        <row r="7">
          <cell r="C7">
            <v>23</v>
          </cell>
        </row>
        <row r="8">
          <cell r="C8">
            <v>11</v>
          </cell>
        </row>
        <row r="10">
          <cell r="C10">
            <v>19</v>
          </cell>
        </row>
        <row r="11">
          <cell r="C11">
            <v>129</v>
          </cell>
        </row>
        <row r="12">
          <cell r="C12">
            <v>61</v>
          </cell>
        </row>
        <row r="14">
          <cell r="C14">
            <v>42</v>
          </cell>
        </row>
        <row r="15">
          <cell r="C15">
            <v>32</v>
          </cell>
        </row>
        <row r="16">
          <cell r="C16">
            <v>29</v>
          </cell>
        </row>
        <row r="17">
          <cell r="C17">
            <v>113</v>
          </cell>
        </row>
        <row r="18">
          <cell r="C18">
            <v>37</v>
          </cell>
        </row>
        <row r="19">
          <cell r="C19">
            <v>14</v>
          </cell>
        </row>
        <row r="20">
          <cell r="C20">
            <v>32</v>
          </cell>
        </row>
        <row r="21">
          <cell r="C21">
            <v>41</v>
          </cell>
        </row>
        <row r="22">
          <cell r="C22">
            <v>85</v>
          </cell>
        </row>
        <row r="23">
          <cell r="C23">
            <v>29</v>
          </cell>
        </row>
        <row r="24">
          <cell r="C24">
            <v>46</v>
          </cell>
        </row>
        <row r="25">
          <cell r="C25">
            <v>8</v>
          </cell>
        </row>
        <row r="26">
          <cell r="C26">
            <v>9</v>
          </cell>
        </row>
        <row r="28">
          <cell r="C28">
            <v>40</v>
          </cell>
        </row>
        <row r="29">
          <cell r="C29">
            <v>40</v>
          </cell>
        </row>
        <row r="30">
          <cell r="C30">
            <v>26</v>
          </cell>
        </row>
        <row r="31">
          <cell r="C31">
            <v>19</v>
          </cell>
        </row>
        <row r="32">
          <cell r="C32">
            <v>19</v>
          </cell>
        </row>
        <row r="33">
          <cell r="C33">
            <v>39</v>
          </cell>
        </row>
        <row r="34">
          <cell r="C34">
            <v>646</v>
          </cell>
        </row>
        <row r="35">
          <cell r="C35">
            <v>18</v>
          </cell>
        </row>
        <row r="36">
          <cell r="C36">
            <v>53</v>
          </cell>
        </row>
        <row r="37">
          <cell r="C37">
            <v>24</v>
          </cell>
        </row>
        <row r="38">
          <cell r="C38">
            <v>33</v>
          </cell>
        </row>
        <row r="39">
          <cell r="C39">
            <v>41</v>
          </cell>
        </row>
        <row r="40">
          <cell r="C40">
            <v>40</v>
          </cell>
        </row>
      </sheetData>
      <sheetData sheetId="3">
        <row r="4">
          <cell r="C4">
            <v>8</v>
          </cell>
        </row>
        <row r="5">
          <cell r="C5">
            <v>18</v>
          </cell>
        </row>
        <row r="6">
          <cell r="C6">
            <v>8</v>
          </cell>
        </row>
        <row r="7">
          <cell r="C7">
            <v>23</v>
          </cell>
        </row>
        <row r="8">
          <cell r="C8">
            <v>30</v>
          </cell>
        </row>
        <row r="10">
          <cell r="C10">
            <v>12</v>
          </cell>
        </row>
        <row r="11">
          <cell r="C11">
            <v>13</v>
          </cell>
        </row>
        <row r="12">
          <cell r="C12">
            <v>12</v>
          </cell>
        </row>
        <row r="14">
          <cell r="C14">
            <v>1</v>
          </cell>
        </row>
        <row r="15">
          <cell r="C15">
            <v>16</v>
          </cell>
        </row>
        <row r="16">
          <cell r="C16">
            <v>20</v>
          </cell>
        </row>
        <row r="17">
          <cell r="C17">
            <v>9</v>
          </cell>
        </row>
        <row r="18">
          <cell r="C18">
            <v>25</v>
          </cell>
        </row>
        <row r="19">
          <cell r="C19">
            <v>16</v>
          </cell>
        </row>
        <row r="20">
          <cell r="C20">
            <v>17</v>
          </cell>
        </row>
        <row r="21">
          <cell r="C21">
            <v>7</v>
          </cell>
        </row>
        <row r="22">
          <cell r="C22">
            <v>28</v>
          </cell>
        </row>
        <row r="23">
          <cell r="C23">
            <v>36</v>
          </cell>
        </row>
        <row r="24">
          <cell r="C24">
            <v>21</v>
          </cell>
        </row>
        <row r="25">
          <cell r="C25">
            <v>12</v>
          </cell>
        </row>
        <row r="26">
          <cell r="C26">
            <v>14</v>
          </cell>
        </row>
        <row r="28">
          <cell r="C28">
            <v>23</v>
          </cell>
        </row>
        <row r="29">
          <cell r="C29">
            <v>12</v>
          </cell>
        </row>
        <row r="30">
          <cell r="C30">
            <v>17</v>
          </cell>
        </row>
        <row r="31">
          <cell r="C31">
            <v>38</v>
          </cell>
        </row>
        <row r="32">
          <cell r="C32">
            <v>48</v>
          </cell>
        </row>
        <row r="33">
          <cell r="C33">
            <v>21</v>
          </cell>
        </row>
        <row r="35">
          <cell r="C35">
            <v>34</v>
          </cell>
        </row>
        <row r="36">
          <cell r="C36">
            <v>10</v>
          </cell>
        </row>
        <row r="37">
          <cell r="C37">
            <v>10</v>
          </cell>
        </row>
        <row r="38">
          <cell r="C38">
            <v>25</v>
          </cell>
        </row>
        <row r="39">
          <cell r="C39">
            <v>14</v>
          </cell>
        </row>
        <row r="40">
          <cell r="C40">
            <v>28</v>
          </cell>
        </row>
      </sheetData>
      <sheetData sheetId="4">
        <row r="4">
          <cell r="C4">
            <v>0</v>
          </cell>
        </row>
        <row r="5">
          <cell r="C5">
            <v>4</v>
          </cell>
        </row>
        <row r="6">
          <cell r="C6">
            <v>0</v>
          </cell>
        </row>
        <row r="7">
          <cell r="C7">
            <v>4</v>
          </cell>
        </row>
        <row r="8">
          <cell r="C8">
            <v>3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7</v>
          </cell>
        </row>
        <row r="14">
          <cell r="C14">
            <v>5</v>
          </cell>
        </row>
        <row r="15">
          <cell r="C15">
            <v>6</v>
          </cell>
        </row>
        <row r="16">
          <cell r="C16">
            <v>3</v>
          </cell>
        </row>
        <row r="17">
          <cell r="C17">
            <v>0</v>
          </cell>
        </row>
        <row r="18">
          <cell r="C18">
            <v>5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C33">
            <v>1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5">
        <row r="4">
          <cell r="C4">
            <v>13</v>
          </cell>
        </row>
        <row r="5">
          <cell r="C5">
            <v>50</v>
          </cell>
        </row>
        <row r="6">
          <cell r="C6">
            <v>7</v>
          </cell>
        </row>
        <row r="7">
          <cell r="C7">
            <v>53</v>
          </cell>
        </row>
        <row r="8">
          <cell r="C8">
            <v>63</v>
          </cell>
        </row>
        <row r="10">
          <cell r="C10">
            <v>27</v>
          </cell>
        </row>
        <row r="11">
          <cell r="C11">
            <v>53</v>
          </cell>
        </row>
        <row r="12">
          <cell r="C12">
            <v>31</v>
          </cell>
        </row>
        <row r="14">
          <cell r="C14">
            <v>11</v>
          </cell>
        </row>
        <row r="15">
          <cell r="C15">
            <v>31</v>
          </cell>
        </row>
        <row r="16">
          <cell r="C16">
            <v>46</v>
          </cell>
        </row>
        <row r="17">
          <cell r="C17">
            <v>10</v>
          </cell>
        </row>
        <row r="18">
          <cell r="C18">
            <v>72</v>
          </cell>
        </row>
        <row r="19">
          <cell r="C19">
            <v>19</v>
          </cell>
        </row>
        <row r="20">
          <cell r="C20">
            <v>26</v>
          </cell>
        </row>
        <row r="21">
          <cell r="C21">
            <v>19</v>
          </cell>
        </row>
        <row r="22">
          <cell r="C22">
            <v>109</v>
          </cell>
        </row>
        <row r="23">
          <cell r="C23">
            <v>49</v>
          </cell>
        </row>
        <row r="24">
          <cell r="C24">
            <v>13</v>
          </cell>
        </row>
        <row r="25">
          <cell r="C25">
            <v>5</v>
          </cell>
        </row>
        <row r="26">
          <cell r="C26">
            <v>5</v>
          </cell>
        </row>
        <row r="28">
          <cell r="C28">
            <v>44</v>
          </cell>
        </row>
        <row r="29">
          <cell r="C29">
            <v>27</v>
          </cell>
        </row>
        <row r="30">
          <cell r="C30">
            <v>14</v>
          </cell>
        </row>
        <row r="31">
          <cell r="C31">
            <v>34</v>
          </cell>
        </row>
        <row r="32">
          <cell r="C32">
            <v>138</v>
          </cell>
        </row>
        <row r="33">
          <cell r="C33">
            <v>52</v>
          </cell>
        </row>
        <row r="35">
          <cell r="C35">
            <v>61</v>
          </cell>
        </row>
        <row r="36">
          <cell r="C36">
            <v>29</v>
          </cell>
        </row>
        <row r="37">
          <cell r="C37">
            <v>19</v>
          </cell>
        </row>
        <row r="38">
          <cell r="C38">
            <v>37</v>
          </cell>
        </row>
        <row r="39">
          <cell r="C39">
            <v>25</v>
          </cell>
        </row>
        <row r="40">
          <cell r="C40">
            <v>41</v>
          </cell>
        </row>
      </sheetData>
      <sheetData sheetId="6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7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8">
        <row r="4">
          <cell r="C4">
            <v>5</v>
          </cell>
        </row>
        <row r="5">
          <cell r="C5">
            <v>10</v>
          </cell>
        </row>
        <row r="6">
          <cell r="C6">
            <v>2</v>
          </cell>
        </row>
        <row r="7">
          <cell r="C7">
            <v>22</v>
          </cell>
        </row>
        <row r="8">
          <cell r="C8">
            <v>5</v>
          </cell>
        </row>
        <row r="10">
          <cell r="C10">
            <v>18</v>
          </cell>
        </row>
        <row r="11">
          <cell r="C11">
            <v>51</v>
          </cell>
        </row>
        <row r="12">
          <cell r="C12">
            <v>32</v>
          </cell>
        </row>
        <row r="14">
          <cell r="C14">
            <v>10</v>
          </cell>
        </row>
        <row r="15">
          <cell r="C15">
            <v>14</v>
          </cell>
        </row>
        <row r="16">
          <cell r="C16">
            <v>23</v>
          </cell>
        </row>
        <row r="17">
          <cell r="C17">
            <v>111</v>
          </cell>
        </row>
        <row r="18">
          <cell r="C18">
            <v>27</v>
          </cell>
        </row>
        <row r="19">
          <cell r="C19">
            <v>6</v>
          </cell>
        </row>
        <row r="20">
          <cell r="C20">
            <v>9</v>
          </cell>
        </row>
        <row r="21">
          <cell r="C21">
            <v>15</v>
          </cell>
        </row>
        <row r="22">
          <cell r="C22">
            <v>24</v>
          </cell>
        </row>
        <row r="23">
          <cell r="C23">
            <v>11</v>
          </cell>
        </row>
        <row r="24">
          <cell r="C24">
            <v>10</v>
          </cell>
        </row>
        <row r="25">
          <cell r="C25">
            <v>3</v>
          </cell>
        </row>
        <row r="26">
          <cell r="C26">
            <v>7</v>
          </cell>
        </row>
        <row r="28">
          <cell r="C28">
            <v>9</v>
          </cell>
        </row>
        <row r="29">
          <cell r="C29">
            <v>11</v>
          </cell>
        </row>
        <row r="30">
          <cell r="C30">
            <v>8</v>
          </cell>
        </row>
        <row r="31">
          <cell r="C31">
            <v>4</v>
          </cell>
        </row>
        <row r="32">
          <cell r="C32">
            <v>10</v>
          </cell>
        </row>
        <row r="33">
          <cell r="C33">
            <v>15</v>
          </cell>
        </row>
        <row r="34">
          <cell r="C34">
            <v>83</v>
          </cell>
        </row>
        <row r="35">
          <cell r="C35">
            <v>4</v>
          </cell>
        </row>
        <row r="36">
          <cell r="C36">
            <v>20</v>
          </cell>
        </row>
        <row r="37">
          <cell r="C37">
            <v>10</v>
          </cell>
        </row>
        <row r="38">
          <cell r="C38">
            <v>9</v>
          </cell>
        </row>
        <row r="39">
          <cell r="C39">
            <v>12</v>
          </cell>
        </row>
        <row r="40">
          <cell r="C40">
            <v>5</v>
          </cell>
        </row>
      </sheetData>
      <sheetData sheetId="9">
        <row r="4">
          <cell r="C4">
            <v>1</v>
          </cell>
        </row>
        <row r="5">
          <cell r="C5">
            <v>5</v>
          </cell>
        </row>
        <row r="6">
          <cell r="C6">
            <v>1</v>
          </cell>
        </row>
        <row r="7">
          <cell r="C7">
            <v>9</v>
          </cell>
        </row>
        <row r="8">
          <cell r="C8">
            <v>2</v>
          </cell>
        </row>
        <row r="10">
          <cell r="C10">
            <v>2</v>
          </cell>
        </row>
        <row r="11">
          <cell r="C11">
            <v>40</v>
          </cell>
        </row>
        <row r="12">
          <cell r="C12">
            <v>19</v>
          </cell>
        </row>
        <row r="14">
          <cell r="C14">
            <v>5</v>
          </cell>
        </row>
        <row r="15">
          <cell r="C15">
            <v>3</v>
          </cell>
        </row>
        <row r="16">
          <cell r="C16">
            <v>3</v>
          </cell>
        </row>
        <row r="17">
          <cell r="C17">
            <v>108</v>
          </cell>
        </row>
        <row r="18">
          <cell r="C18">
            <v>4</v>
          </cell>
        </row>
        <row r="19">
          <cell r="C19">
            <v>1</v>
          </cell>
        </row>
        <row r="20">
          <cell r="C20">
            <v>4</v>
          </cell>
        </row>
        <row r="21">
          <cell r="C21">
            <v>5</v>
          </cell>
        </row>
        <row r="22">
          <cell r="C22">
            <v>6</v>
          </cell>
        </row>
        <row r="23">
          <cell r="C23">
            <v>8</v>
          </cell>
        </row>
        <row r="24">
          <cell r="C24">
            <v>10</v>
          </cell>
        </row>
        <row r="25">
          <cell r="C25">
            <v>1</v>
          </cell>
        </row>
        <row r="26">
          <cell r="C26">
            <v>5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1</v>
          </cell>
        </row>
        <row r="32">
          <cell r="C32">
            <v>3</v>
          </cell>
        </row>
        <row r="33">
          <cell r="C33">
            <v>5</v>
          </cell>
        </row>
        <row r="34">
          <cell r="C34">
            <v>83</v>
          </cell>
        </row>
        <row r="35">
          <cell r="C35">
            <v>2</v>
          </cell>
        </row>
        <row r="36">
          <cell r="C36">
            <v>8</v>
          </cell>
        </row>
        <row r="37">
          <cell r="C37">
            <v>1</v>
          </cell>
        </row>
        <row r="38">
          <cell r="C38">
            <v>0</v>
          </cell>
        </row>
        <row r="39">
          <cell r="C39">
            <v>3</v>
          </cell>
        </row>
        <row r="40">
          <cell r="C40">
            <v>2</v>
          </cell>
        </row>
      </sheetData>
      <sheetData sheetId="10"/>
      <sheetData sheetId="11">
        <row r="4">
          <cell r="D4">
            <v>0</v>
          </cell>
        </row>
      </sheetData>
      <sheetData sheetId="12"/>
      <sheetData sheetId="13">
        <row r="4">
          <cell r="C4">
            <v>9</v>
          </cell>
        </row>
        <row r="5">
          <cell r="C5">
            <v>18</v>
          </cell>
        </row>
        <row r="6">
          <cell r="C6">
            <v>2</v>
          </cell>
        </row>
        <row r="7">
          <cell r="C7">
            <v>5</v>
          </cell>
        </row>
        <row r="8">
          <cell r="C8">
            <v>3</v>
          </cell>
        </row>
        <row r="10">
          <cell r="C10">
            <v>4</v>
          </cell>
        </row>
        <row r="11">
          <cell r="C11">
            <v>19</v>
          </cell>
        </row>
        <row r="12">
          <cell r="C12">
            <v>23</v>
          </cell>
        </row>
        <row r="14">
          <cell r="C14">
            <v>16</v>
          </cell>
        </row>
        <row r="15">
          <cell r="C15">
            <v>18</v>
          </cell>
        </row>
        <row r="16">
          <cell r="C16">
            <v>13</v>
          </cell>
        </row>
        <row r="17">
          <cell r="C17">
            <v>6</v>
          </cell>
        </row>
        <row r="18">
          <cell r="C18">
            <v>5</v>
          </cell>
        </row>
        <row r="19">
          <cell r="C19">
            <v>0</v>
          </cell>
        </row>
        <row r="20">
          <cell r="C20">
            <v>20</v>
          </cell>
        </row>
        <row r="21">
          <cell r="C21">
            <v>12</v>
          </cell>
        </row>
        <row r="22">
          <cell r="C22">
            <v>44</v>
          </cell>
        </row>
        <row r="23">
          <cell r="C23">
            <v>21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8</v>
          </cell>
        </row>
        <row r="28">
          <cell r="C28">
            <v>29</v>
          </cell>
        </row>
        <row r="29">
          <cell r="C29">
            <v>15</v>
          </cell>
        </row>
        <row r="30">
          <cell r="C30">
            <v>17</v>
          </cell>
        </row>
        <row r="31">
          <cell r="C31">
            <v>6</v>
          </cell>
        </row>
        <row r="32">
          <cell r="C32">
            <v>2</v>
          </cell>
        </row>
        <row r="33">
          <cell r="C33">
            <v>4</v>
          </cell>
        </row>
        <row r="35">
          <cell r="C35">
            <v>2</v>
          </cell>
        </row>
        <row r="36">
          <cell r="C36">
            <v>22</v>
          </cell>
        </row>
        <row r="37">
          <cell r="C37">
            <v>9</v>
          </cell>
        </row>
        <row r="38">
          <cell r="C38">
            <v>15</v>
          </cell>
        </row>
        <row r="39">
          <cell r="C39">
            <v>17</v>
          </cell>
        </row>
        <row r="40">
          <cell r="C40">
            <v>21</v>
          </cell>
        </row>
      </sheetData>
      <sheetData sheetId="14">
        <row r="4">
          <cell r="C4">
            <v>0</v>
          </cell>
        </row>
        <row r="5">
          <cell r="C5">
            <v>1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5">
          <cell r="C35">
            <v>0</v>
          </cell>
        </row>
        <row r="36">
          <cell r="C36">
            <v>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1</v>
          </cell>
        </row>
        <row r="40">
          <cell r="C40">
            <v>0</v>
          </cell>
        </row>
      </sheetData>
      <sheetData sheetId="15"/>
      <sheetData sheetId="16"/>
      <sheetData sheetId="17"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0</v>
          </cell>
        </row>
        <row r="35">
          <cell r="C35">
            <v>4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</v>
          </cell>
        </row>
        <row r="39">
          <cell r="C39">
            <v>0</v>
          </cell>
        </row>
        <row r="40">
          <cell r="C40">
            <v>0</v>
          </cell>
        </row>
      </sheetData>
      <sheetData sheetId="18"/>
      <sheetData sheetId="19">
        <row r="4">
          <cell r="C4">
            <v>0</v>
          </cell>
        </row>
        <row r="5">
          <cell r="C5">
            <v>27</v>
          </cell>
        </row>
        <row r="6">
          <cell r="C6">
            <v>0</v>
          </cell>
        </row>
        <row r="7">
          <cell r="C7">
            <v>2</v>
          </cell>
        </row>
        <row r="8">
          <cell r="C8">
            <v>0</v>
          </cell>
        </row>
        <row r="10">
          <cell r="C10">
            <v>0</v>
          </cell>
        </row>
        <row r="11">
          <cell r="C11">
            <v>1</v>
          </cell>
        </row>
        <row r="12">
          <cell r="C12">
            <v>5</v>
          </cell>
        </row>
        <row r="14">
          <cell r="C14">
            <v>0</v>
          </cell>
        </row>
        <row r="15">
          <cell r="C15">
            <v>4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3</v>
          </cell>
        </row>
        <row r="21">
          <cell r="C21">
            <v>4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22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2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2</v>
          </cell>
        </row>
        <row r="35">
          <cell r="C35">
            <v>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</v>
          </cell>
        </row>
        <row r="39">
          <cell r="C39">
            <v>0</v>
          </cell>
        </row>
        <row r="40">
          <cell r="C40">
            <v>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="80" zoomScaleNormal="80" workbookViewId="0">
      <selection activeCell="T21" sqref="T21"/>
    </sheetView>
  </sheetViews>
  <sheetFormatPr defaultRowHeight="12.75" x14ac:dyDescent="0.2"/>
  <cols>
    <col min="1" max="1" width="26.85546875" style="5" customWidth="1"/>
    <col min="2" max="2" width="17.85546875" style="5" bestFit="1" customWidth="1"/>
    <col min="3" max="3" width="13.42578125" style="5" bestFit="1" customWidth="1"/>
    <col min="4" max="4" width="16.7109375" style="5" customWidth="1"/>
    <col min="5" max="5" width="14.42578125" style="5" customWidth="1"/>
    <col min="6" max="6" width="9.140625" style="5" bestFit="1"/>
    <col min="7" max="7" width="14.42578125" style="5" customWidth="1"/>
    <col min="8" max="8" width="14.42578125" style="5" hidden="1" customWidth="1"/>
    <col min="9" max="9" width="14" style="5" hidden="1" customWidth="1"/>
    <col min="10" max="10" width="12.7109375" style="5" customWidth="1"/>
    <col min="11" max="11" width="11" style="80" hidden="1" customWidth="1"/>
    <col min="12" max="12" width="15.7109375" style="5" customWidth="1"/>
    <col min="13" max="13" width="24.7109375" style="5" customWidth="1"/>
    <col min="14" max="14" width="24.5703125" style="5" bestFit="1" customWidth="1"/>
    <col min="15" max="15" width="24.5703125" style="5" customWidth="1"/>
    <col min="16" max="16384" width="9.140625" style="5"/>
  </cols>
  <sheetData>
    <row r="1" spans="1:15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s="21" customFormat="1" ht="31.5" x14ac:dyDescent="0.2">
      <c r="A4" s="13"/>
      <c r="B4" s="14" t="s">
        <v>2</v>
      </c>
      <c r="C4" s="15" t="s">
        <v>3</v>
      </c>
      <c r="D4" s="15"/>
      <c r="E4" s="16" t="s">
        <v>46</v>
      </c>
      <c r="F4" s="16"/>
      <c r="G4" s="16"/>
      <c r="H4" s="17" t="s">
        <v>47</v>
      </c>
      <c r="I4" s="17"/>
      <c r="J4" s="18" t="s">
        <v>4</v>
      </c>
      <c r="K4" s="18"/>
      <c r="L4" s="18"/>
      <c r="M4" s="19" t="s">
        <v>5</v>
      </c>
      <c r="N4" s="19"/>
      <c r="O4" s="20"/>
    </row>
    <row r="5" spans="1:15" s="30" customFormat="1" ht="48" thickBot="1" x14ac:dyDescent="0.3">
      <c r="A5" s="22" t="s">
        <v>6</v>
      </c>
      <c r="B5" s="23"/>
      <c r="C5" s="24" t="s">
        <v>7</v>
      </c>
      <c r="D5" s="24" t="s">
        <v>8</v>
      </c>
      <c r="E5" s="25" t="s">
        <v>9</v>
      </c>
      <c r="F5" s="25" t="s">
        <v>10</v>
      </c>
      <c r="G5" s="25" t="s">
        <v>11</v>
      </c>
      <c r="H5" s="26" t="s">
        <v>9</v>
      </c>
      <c r="I5" s="26" t="s">
        <v>11</v>
      </c>
      <c r="J5" s="27" t="s">
        <v>48</v>
      </c>
      <c r="K5" s="27" t="s">
        <v>49</v>
      </c>
      <c r="L5" s="27" t="s">
        <v>10</v>
      </c>
      <c r="M5" s="28" t="s">
        <v>12</v>
      </c>
      <c r="N5" s="28" t="s">
        <v>13</v>
      </c>
      <c r="O5" s="29" t="s">
        <v>14</v>
      </c>
    </row>
    <row r="6" spans="1:15" s="21" customFormat="1" ht="15" x14ac:dyDescent="0.2">
      <c r="A6" s="31" t="s">
        <v>15</v>
      </c>
      <c r="B6" s="32">
        <v>3.1</v>
      </c>
      <c r="C6" s="33">
        <f>'[1]Total Applications'!$C$4</f>
        <v>29</v>
      </c>
      <c r="D6" s="33">
        <f>'[1]Total Applications'!$C$4</f>
        <v>29</v>
      </c>
      <c r="E6" s="34">
        <f>MAX('[1]Waiting Times 1st Cons'!$C4:$C4)</f>
        <v>8</v>
      </c>
      <c r="F6" s="34">
        <f>'[1]Number Waiting Priority Apps'!$C$4</f>
        <v>0</v>
      </c>
      <c r="G6" s="34">
        <f>'[1]Numbers Waiting 1st Cons'!$C$4</f>
        <v>13</v>
      </c>
      <c r="H6" s="35">
        <f>MAX('[1]Waiting Times 2nd Cons'!$C4:$C5)</f>
        <v>0</v>
      </c>
      <c r="I6" s="35">
        <f>SUM('[1]Numbers Waiting 2nd Cons'!$C4:$C5)</f>
        <v>0</v>
      </c>
      <c r="J6" s="36">
        <f>'[1]Number of 1st Cons Apps Held'!$C$4</f>
        <v>5</v>
      </c>
      <c r="K6" s="37">
        <f>'[1]Numbers Waiting 2nd Cons'!$C$4+'[1]Numbers Waiting 2nd Cons'!$C$5</f>
        <v>0</v>
      </c>
      <c r="L6" s="36">
        <f>'[1]Number of Priority Apps Held'!$C$4</f>
        <v>1</v>
      </c>
      <c r="M6" s="38">
        <f>'[1]District Court Family'!$C$4+'[1]District Court Family Appeals'!$C$4</f>
        <v>9</v>
      </c>
      <c r="N6" s="38">
        <f>'[1]CC Jud Sep &amp; Div'!$C$4</f>
        <v>0</v>
      </c>
      <c r="O6" s="39">
        <f>[1]ADMCA!$C$4</f>
        <v>0</v>
      </c>
    </row>
    <row r="7" spans="1:15" s="21" customFormat="1" ht="15" x14ac:dyDescent="0.2">
      <c r="A7" s="40" t="s">
        <v>16</v>
      </c>
      <c r="B7" s="32">
        <v>2.9</v>
      </c>
      <c r="C7" s="41">
        <f>'[1]Total Applications'!$C$5</f>
        <v>61</v>
      </c>
      <c r="D7" s="41">
        <f>'[1]Total Applications'!$C$5</f>
        <v>61</v>
      </c>
      <c r="E7" s="42">
        <f>'[1]Waiting Times 1st Cons'!$C$5</f>
        <v>18</v>
      </c>
      <c r="F7" s="42">
        <f>'[1]Number Waiting Priority Apps'!$C$5</f>
        <v>4</v>
      </c>
      <c r="G7" s="42">
        <f>'[1]Numbers Waiting 1st Cons'!$C$5</f>
        <v>50</v>
      </c>
      <c r="H7" s="43"/>
      <c r="I7" s="43"/>
      <c r="J7" s="44">
        <f>'[1]Number of 1st Cons Apps Held'!$C$5</f>
        <v>10</v>
      </c>
      <c r="K7" s="45"/>
      <c r="L7" s="44">
        <f>'[1]Number of Priority Apps Held'!$C$5</f>
        <v>5</v>
      </c>
      <c r="M7" s="46">
        <f>'[1]District Court Family'!$C$5+'[1]District Court Family Appeals'!$C$5</f>
        <v>19</v>
      </c>
      <c r="N7" s="46">
        <f>'[1]CC Jud Sep &amp; Div'!$C$5</f>
        <v>0</v>
      </c>
      <c r="O7" s="47">
        <f>[1]ADMCA!$C$5</f>
        <v>27</v>
      </c>
    </row>
    <row r="8" spans="1:15" s="21" customFormat="1" ht="15" x14ac:dyDescent="0.2">
      <c r="A8" s="40" t="s">
        <v>17</v>
      </c>
      <c r="B8" s="48">
        <v>2</v>
      </c>
      <c r="C8" s="49">
        <f>'[1]Total Applications'!$C$6</f>
        <v>8</v>
      </c>
      <c r="D8" s="49">
        <f>'[1]Total Applications'!$C$6</f>
        <v>8</v>
      </c>
      <c r="E8" s="50">
        <f>'[1]Waiting Times 1st Cons'!$C$6</f>
        <v>8</v>
      </c>
      <c r="F8" s="50">
        <f>'[1]Number Waiting Priority Apps'!$C$6</f>
        <v>0</v>
      </c>
      <c r="G8" s="50">
        <f>'[1]Numbers Waiting 1st Cons'!$C$6</f>
        <v>7</v>
      </c>
      <c r="H8" s="51">
        <f>'[1]Waiting Times 2nd Cons'!$C6</f>
        <v>0</v>
      </c>
      <c r="I8" s="51">
        <f>'[1]Numbers Waiting 2nd Cons'!$C6</f>
        <v>0</v>
      </c>
      <c r="J8" s="52">
        <f>'[1]Number of 1st Cons Apps Held'!$C$6</f>
        <v>2</v>
      </c>
      <c r="K8" s="53">
        <f>'[1]Numbers Waiting 2nd Cons'!$C$6</f>
        <v>0</v>
      </c>
      <c r="L8" s="52">
        <f>'[1]Number of Priority Apps Held'!$C$6</f>
        <v>1</v>
      </c>
      <c r="M8" s="54">
        <f>'[1]District Court Family'!$C$6+'[1]District Court Family Appeals'!$C$6</f>
        <v>2</v>
      </c>
      <c r="N8" s="54">
        <f>'[1]CC Jud Sep &amp; Div'!$C$6</f>
        <v>0</v>
      </c>
      <c r="O8" s="55">
        <f>[1]ADMCA!$C$6</f>
        <v>0</v>
      </c>
    </row>
    <row r="9" spans="1:15" s="21" customFormat="1" ht="15" x14ac:dyDescent="0.2">
      <c r="A9" s="40" t="s">
        <v>18</v>
      </c>
      <c r="B9" s="48">
        <v>4</v>
      </c>
      <c r="C9" s="49">
        <f>'[1]Total Applications'!$C$7</f>
        <v>23</v>
      </c>
      <c r="D9" s="49">
        <f>'[1]Total Applications'!$C$7</f>
        <v>23</v>
      </c>
      <c r="E9" s="50">
        <f>'[1]Waiting Times 1st Cons'!$C$7</f>
        <v>23</v>
      </c>
      <c r="F9" s="50">
        <f>'[1]Number Waiting Priority Apps'!$C$7</f>
        <v>4</v>
      </c>
      <c r="G9" s="50">
        <f>'[1]Numbers Waiting 1st Cons'!$C$7</f>
        <v>53</v>
      </c>
      <c r="H9" s="51">
        <f>'[1]Waiting Times 2nd Cons'!$C7</f>
        <v>0</v>
      </c>
      <c r="I9" s="51">
        <f>'[1]Numbers Waiting 2nd Cons'!$C7</f>
        <v>0</v>
      </c>
      <c r="J9" s="52">
        <f>'[1]Number of 1st Cons Apps Held'!$C$7</f>
        <v>22</v>
      </c>
      <c r="K9" s="53">
        <f>'[1]Numbers Waiting 2nd Cons'!$C$8</f>
        <v>0</v>
      </c>
      <c r="L9" s="52">
        <f>'[1]Number of Priority Apps Held'!$C$7</f>
        <v>9</v>
      </c>
      <c r="M9" s="54">
        <f>'[1]District Court Family'!$C$7+'[1]District Court Family Appeals'!$C$7</f>
        <v>5</v>
      </c>
      <c r="N9" s="54">
        <f>'[1]CC Jud Sep &amp; Div'!$C$7</f>
        <v>0</v>
      </c>
      <c r="O9" s="56">
        <f>[1]ADMCA!$C$7</f>
        <v>2</v>
      </c>
    </row>
    <row r="10" spans="1:15" s="21" customFormat="1" ht="15" x14ac:dyDescent="0.2">
      <c r="A10" s="40" t="s">
        <v>19</v>
      </c>
      <c r="B10" s="48">
        <v>2</v>
      </c>
      <c r="C10" s="49">
        <f>'[1]Total Applications'!$C$8</f>
        <v>11</v>
      </c>
      <c r="D10" s="49">
        <f>'[1]Total Applications'!$C$8</f>
        <v>11</v>
      </c>
      <c r="E10" s="50">
        <f>'[1]Waiting Times 1st Cons'!$C$8</f>
        <v>30</v>
      </c>
      <c r="F10" s="50">
        <f>'[1]Number Waiting Priority Apps'!$C$8</f>
        <v>3</v>
      </c>
      <c r="G10" s="50">
        <f>'[1]Numbers Waiting 1st Cons'!$C$8</f>
        <v>63</v>
      </c>
      <c r="H10" s="51">
        <f>'[1]Waiting Times 2nd Cons'!$C8</f>
        <v>0</v>
      </c>
      <c r="I10" s="51">
        <f>'[1]Numbers Waiting 2nd Cons'!$C8</f>
        <v>0</v>
      </c>
      <c r="J10" s="52">
        <f>'[1]Number of 1st Cons Apps Held'!$C$8</f>
        <v>5</v>
      </c>
      <c r="K10" s="53">
        <f>'[1]Numbers Waiting 2nd Cons'!$C$9</f>
        <v>0</v>
      </c>
      <c r="L10" s="52">
        <f>'[1]Number of Priority Apps Held'!$C$8</f>
        <v>2</v>
      </c>
      <c r="M10" s="54">
        <f>'[1]District Court Family'!$C$8+'[1]District Court Family Appeals'!$C$8</f>
        <v>3</v>
      </c>
      <c r="N10" s="54">
        <f>'[1]CC Jud Sep &amp; Div'!$C$8</f>
        <v>0</v>
      </c>
      <c r="O10" s="57">
        <f>[1]ADMCA!$C$8</f>
        <v>0</v>
      </c>
    </row>
    <row r="11" spans="1:15" s="21" customFormat="1" ht="15" x14ac:dyDescent="0.2">
      <c r="A11" s="40" t="s">
        <v>20</v>
      </c>
      <c r="B11" s="48">
        <v>3</v>
      </c>
      <c r="C11" s="49">
        <f>'[1]Total Applications'!$C$10</f>
        <v>19</v>
      </c>
      <c r="D11" s="49">
        <f>'[1]Total Applications'!$C$10</f>
        <v>19</v>
      </c>
      <c r="E11" s="50">
        <f>'[1]Waiting Times 1st Cons'!$C$10</f>
        <v>12</v>
      </c>
      <c r="F11" s="50">
        <f>'[1]Number Waiting Priority Apps'!$C$10</f>
        <v>1</v>
      </c>
      <c r="G11" s="50">
        <f>'[1]Numbers Waiting 1st Cons'!$C$10</f>
        <v>27</v>
      </c>
      <c r="H11" s="51">
        <f>'[1]Waiting Times 2nd Cons'!$C10</f>
        <v>0</v>
      </c>
      <c r="I11" s="51">
        <f>'[1]Numbers Waiting 2nd Cons'!$C10</f>
        <v>0</v>
      </c>
      <c r="J11" s="52">
        <f>'[1]Number of 1st Cons Apps Held'!$C$10</f>
        <v>18</v>
      </c>
      <c r="K11" s="53">
        <f>'[1]Numbers Waiting 2nd Cons'!$C$11</f>
        <v>0</v>
      </c>
      <c r="L11" s="52">
        <f>'[1]Number of Priority Apps Held'!$C$10</f>
        <v>2</v>
      </c>
      <c r="M11" s="54">
        <f>'[1]District Court Family'!$C$10+'[1]District Court Family Appeals'!$C$10</f>
        <v>5</v>
      </c>
      <c r="N11" s="54">
        <f>'[1]CC Jud Sep &amp; Div'!$C$10</f>
        <v>0</v>
      </c>
      <c r="O11" s="55">
        <f>[1]ADMCA!$C$10</f>
        <v>0</v>
      </c>
    </row>
    <row r="12" spans="1:15" s="21" customFormat="1" ht="15" x14ac:dyDescent="0.2">
      <c r="A12" s="40" t="s">
        <v>21</v>
      </c>
      <c r="B12" s="48">
        <v>9.1999999999999993</v>
      </c>
      <c r="C12" s="49">
        <f>'[1]Total Applications'!$C$11</f>
        <v>129</v>
      </c>
      <c r="D12" s="49">
        <f>'[1]Total Applications'!$C$11</f>
        <v>129</v>
      </c>
      <c r="E12" s="50">
        <f>'[1]Waiting Times 1st Cons'!$C$11</f>
        <v>13</v>
      </c>
      <c r="F12" s="50">
        <f>'[1]Number Waiting Priority Apps'!$C$11</f>
        <v>1</v>
      </c>
      <c r="G12" s="50">
        <f>'[1]Numbers Waiting 1st Cons'!$C$11</f>
        <v>53</v>
      </c>
      <c r="H12" s="51">
        <f>'[1]Waiting Times 2nd Cons'!$C11</f>
        <v>0</v>
      </c>
      <c r="I12" s="51">
        <f>'[1]Numbers Waiting 2nd Cons'!$C11</f>
        <v>0</v>
      </c>
      <c r="J12" s="52">
        <f>'[1]Number of 1st Cons Apps Held'!$C$11</f>
        <v>51</v>
      </c>
      <c r="K12" s="53">
        <f>'[1]Numbers Waiting 2nd Cons'!$C$12</f>
        <v>0</v>
      </c>
      <c r="L12" s="52">
        <f>'[1]Number of Priority Apps Held'!$C$11</f>
        <v>40</v>
      </c>
      <c r="M12" s="54">
        <f>'[1]District Court Family'!$C$11+'[1]District Court Family Appeals'!$C$11</f>
        <v>20</v>
      </c>
      <c r="N12" s="54">
        <f>'[1]CC Jud Sep &amp; Div'!$C$11</f>
        <v>0</v>
      </c>
      <c r="O12" s="55">
        <f>[1]ADMCA!$C$11</f>
        <v>1</v>
      </c>
    </row>
    <row r="13" spans="1:15" s="21" customFormat="1" ht="15" x14ac:dyDescent="0.2">
      <c r="A13" s="40" t="s">
        <v>22</v>
      </c>
      <c r="B13" s="48">
        <v>7.2</v>
      </c>
      <c r="C13" s="49">
        <f>'[1]Total Applications'!$C$12</f>
        <v>61</v>
      </c>
      <c r="D13" s="49">
        <f>'[1]Total Applications'!$C$12</f>
        <v>61</v>
      </c>
      <c r="E13" s="50">
        <f>'[1]Waiting Times 1st Cons'!$C$12</f>
        <v>12</v>
      </c>
      <c r="F13" s="50">
        <f>'[1]Number Waiting Priority Apps'!$C$12</f>
        <v>7</v>
      </c>
      <c r="G13" s="50">
        <f>'[1]Numbers Waiting 1st Cons'!$C$12</f>
        <v>31</v>
      </c>
      <c r="H13" s="51">
        <f>'[1]Waiting Times 2nd Cons'!$C12</f>
        <v>0</v>
      </c>
      <c r="I13" s="51">
        <f>'[1]Numbers Waiting 2nd Cons'!$C12</f>
        <v>0</v>
      </c>
      <c r="J13" s="52">
        <f>'[1]Number of 1st Cons Apps Held'!$C$12</f>
        <v>32</v>
      </c>
      <c r="K13" s="53">
        <f>'[1]Numbers Waiting 2nd Cons'!$C$13</f>
        <v>0</v>
      </c>
      <c r="L13" s="52">
        <f>'[1]Number of Priority Apps Held'!$C$12</f>
        <v>19</v>
      </c>
      <c r="M13" s="54">
        <f>'[1]District Court Family'!$C$12+'[1]District Court Family Appeals'!$C$12</f>
        <v>23</v>
      </c>
      <c r="N13" s="54">
        <f>'[1]CC Jud Sep &amp; Div'!$C$12</f>
        <v>0</v>
      </c>
      <c r="O13" s="55">
        <f>[1]ADMCA!$C$12</f>
        <v>5</v>
      </c>
    </row>
    <row r="14" spans="1:15" s="21" customFormat="1" ht="15" x14ac:dyDescent="0.2">
      <c r="A14" s="40" t="s">
        <v>23</v>
      </c>
      <c r="B14" s="48">
        <v>3</v>
      </c>
      <c r="C14" s="49">
        <f>'[1]Total Applications'!$C$14</f>
        <v>42</v>
      </c>
      <c r="D14" s="49">
        <f>'[1]Total Applications'!$C$14</f>
        <v>42</v>
      </c>
      <c r="E14" s="50">
        <f>'[1]Waiting Times 1st Cons'!$C$14</f>
        <v>1</v>
      </c>
      <c r="F14" s="50">
        <f>'[1]Number Waiting Priority Apps'!$C$14</f>
        <v>5</v>
      </c>
      <c r="G14" s="50">
        <f>'[1]Numbers Waiting 1st Cons'!$C$14</f>
        <v>11</v>
      </c>
      <c r="H14" s="51">
        <f>'[1]Waiting Times 2nd Cons'!$C14</f>
        <v>0</v>
      </c>
      <c r="I14" s="51">
        <f>'[1]Numbers Waiting 2nd Cons'!$C14</f>
        <v>0</v>
      </c>
      <c r="J14" s="52">
        <f>'[1]Number of 1st Cons Apps Held'!$C$14</f>
        <v>10</v>
      </c>
      <c r="K14" s="53">
        <f>'[1]Numbers Waiting 2nd Cons'!$C$15</f>
        <v>0</v>
      </c>
      <c r="L14" s="52">
        <f>'[1]Number of Priority Apps Held'!$C$14</f>
        <v>5</v>
      </c>
      <c r="M14" s="54">
        <f>'[1]District Court Family'!$C$14+'[1]District Court Family Appeals'!$C$14</f>
        <v>16</v>
      </c>
      <c r="N14" s="54">
        <f>'[1]CC Jud Sep &amp; Div'!$C$14</f>
        <v>0</v>
      </c>
      <c r="O14" s="55">
        <f>[1]ADMCA!$C$14</f>
        <v>0</v>
      </c>
    </row>
    <row r="15" spans="1:15" s="21" customFormat="1" ht="15" x14ac:dyDescent="0.2">
      <c r="A15" s="40" t="s">
        <v>24</v>
      </c>
      <c r="B15" s="48">
        <v>4</v>
      </c>
      <c r="C15" s="49">
        <f>'[1]Total Applications'!$C$15</f>
        <v>32</v>
      </c>
      <c r="D15" s="49">
        <f>'[1]Total Applications'!$C$15</f>
        <v>32</v>
      </c>
      <c r="E15" s="50">
        <f>'[1]Waiting Times 1st Cons'!$C$15</f>
        <v>16</v>
      </c>
      <c r="F15" s="50">
        <f>'[1]Number Waiting Priority Apps'!$C$15</f>
        <v>6</v>
      </c>
      <c r="G15" s="50">
        <f>'[1]Numbers Waiting 1st Cons'!$C$15</f>
        <v>31</v>
      </c>
      <c r="H15" s="51">
        <f>'[1]Waiting Times 2nd Cons'!$C15</f>
        <v>0</v>
      </c>
      <c r="I15" s="51">
        <f>'[1]Numbers Waiting 2nd Cons'!$C15</f>
        <v>0</v>
      </c>
      <c r="J15" s="52">
        <f>'[1]Number of 1st Cons Apps Held'!$C$15</f>
        <v>14</v>
      </c>
      <c r="K15" s="53">
        <f>'[1]Numbers Waiting 2nd Cons'!$C$16</f>
        <v>0</v>
      </c>
      <c r="L15" s="52">
        <f>'[1]Number of Priority Apps Held'!$C$15</f>
        <v>3</v>
      </c>
      <c r="M15" s="54">
        <f>'[1]District Court Family'!$C$15+'[1]District Court Family Appeals'!$C$15</f>
        <v>18</v>
      </c>
      <c r="N15" s="54">
        <f>'[1]CC Jud Sep &amp; Div'!$C$15</f>
        <v>0</v>
      </c>
      <c r="O15" s="55">
        <f>[1]ADMCA!$C$15</f>
        <v>4</v>
      </c>
    </row>
    <row r="16" spans="1:15" s="21" customFormat="1" ht="15" x14ac:dyDescent="0.2">
      <c r="A16" s="40" t="s">
        <v>25</v>
      </c>
      <c r="B16" s="48">
        <v>4</v>
      </c>
      <c r="C16" s="49">
        <f>'[1]Total Applications'!$C$16</f>
        <v>29</v>
      </c>
      <c r="D16" s="49">
        <f>'[1]Total Applications'!$C$16</f>
        <v>29</v>
      </c>
      <c r="E16" s="50">
        <f>'[1]Waiting Times 1st Cons'!$C$16</f>
        <v>20</v>
      </c>
      <c r="F16" s="50">
        <f>'[1]Number Waiting Priority Apps'!$C$16</f>
        <v>3</v>
      </c>
      <c r="G16" s="50">
        <f>'[1]Numbers Waiting 1st Cons'!$C$16</f>
        <v>46</v>
      </c>
      <c r="H16" s="51">
        <f>'[1]Waiting Times 2nd Cons'!$C17</f>
        <v>0</v>
      </c>
      <c r="I16" s="51">
        <f>'[1]Numbers Waiting 2nd Cons'!$C17</f>
        <v>0</v>
      </c>
      <c r="J16" s="52">
        <f>'[1]Number of 1st Cons Apps Held'!$C$16</f>
        <v>23</v>
      </c>
      <c r="K16" s="53">
        <f>'[1]Numbers Waiting 2nd Cons'!$C$17</f>
        <v>0</v>
      </c>
      <c r="L16" s="52">
        <f>'[1]Number of Priority Apps Held'!$C$16</f>
        <v>3</v>
      </c>
      <c r="M16" s="54">
        <f>'[1]District Court Family'!$C$16+'[1]District Court Family Appeals'!$C$16</f>
        <v>13</v>
      </c>
      <c r="N16" s="54">
        <f>'[1]CC Jud Sep &amp; Div'!$C$16</f>
        <v>0</v>
      </c>
      <c r="O16" s="55">
        <f>[1]ADMCA!$C$16</f>
        <v>0</v>
      </c>
    </row>
    <row r="17" spans="1:15" s="21" customFormat="1" ht="15" x14ac:dyDescent="0.2">
      <c r="A17" s="40" t="s">
        <v>26</v>
      </c>
      <c r="B17" s="48">
        <v>5.6</v>
      </c>
      <c r="C17" s="49">
        <f>'[1]Total Applications'!$C$17</f>
        <v>113</v>
      </c>
      <c r="D17" s="49">
        <f>'[1]Total Applications'!$C$17</f>
        <v>113</v>
      </c>
      <c r="E17" s="50">
        <f>'[1]Waiting Times 1st Cons'!$C$17</f>
        <v>9</v>
      </c>
      <c r="F17" s="50">
        <f>'[1]Number Waiting Priority Apps'!$C$17</f>
        <v>0</v>
      </c>
      <c r="G17" s="50">
        <f>'[1]Numbers Waiting 1st Cons'!$C$17</f>
        <v>10</v>
      </c>
      <c r="H17" s="51">
        <f>'[1]Waiting Times 2nd Cons'!$C18</f>
        <v>0</v>
      </c>
      <c r="I17" s="51">
        <f>'[1]Numbers Waiting 2nd Cons'!$C18</f>
        <v>0</v>
      </c>
      <c r="J17" s="52">
        <f>'[1]Number of 1st Cons Apps Held'!$C$17</f>
        <v>111</v>
      </c>
      <c r="K17" s="53">
        <f>'[1]Numbers Waiting 2nd Cons'!$C$18</f>
        <v>0</v>
      </c>
      <c r="L17" s="52">
        <f>'[1]Number of Priority Apps Held'!$C$17</f>
        <v>108</v>
      </c>
      <c r="M17" s="54">
        <f>'[1]District Court Family'!$C$17+'[1]District Court Family Appeals'!$C$17</f>
        <v>6</v>
      </c>
      <c r="N17" s="54">
        <f>'[1]CC Jud Sep &amp; Div'!$C$17</f>
        <v>0</v>
      </c>
      <c r="O17" s="56">
        <f>[1]ADMCA!$C$17</f>
        <v>0</v>
      </c>
    </row>
    <row r="18" spans="1:15" s="21" customFormat="1" ht="15" x14ac:dyDescent="0.2">
      <c r="A18" s="40" t="s">
        <v>27</v>
      </c>
      <c r="B18" s="48">
        <v>5</v>
      </c>
      <c r="C18" s="49">
        <f>'[1]Total Applications'!$C$18</f>
        <v>37</v>
      </c>
      <c r="D18" s="49">
        <f>'[1]Total Applications'!$C$18</f>
        <v>37</v>
      </c>
      <c r="E18" s="50">
        <f>'[1]Waiting Times 1st Cons'!$C$18</f>
        <v>25</v>
      </c>
      <c r="F18" s="50">
        <f>'[1]Number Waiting Priority Apps'!$C$18</f>
        <v>5</v>
      </c>
      <c r="G18" s="50">
        <f>'[1]Numbers Waiting 1st Cons'!$C$18</f>
        <v>72</v>
      </c>
      <c r="H18" s="51">
        <f>'[1]Waiting Times 2nd Cons'!$C19</f>
        <v>0</v>
      </c>
      <c r="I18" s="51">
        <f>'[1]Numbers Waiting 2nd Cons'!$C19</f>
        <v>0</v>
      </c>
      <c r="J18" s="52">
        <f>'[1]Number of 1st Cons Apps Held'!$C$18</f>
        <v>27</v>
      </c>
      <c r="K18" s="53">
        <f>'[1]Numbers Waiting 2nd Cons'!$C$19</f>
        <v>0</v>
      </c>
      <c r="L18" s="52">
        <f>'[1]Number of Priority Apps Held'!$C$18</f>
        <v>4</v>
      </c>
      <c r="M18" s="54">
        <f>'[1]District Court Family'!$C$18+'[1]District Court Family Appeals'!$C$18</f>
        <v>6</v>
      </c>
      <c r="N18" s="54">
        <f>'[1]CC Jud Sep &amp; Div'!$C$18</f>
        <v>1</v>
      </c>
      <c r="O18" s="47">
        <f>[1]ADMCA!$C$18</f>
        <v>0</v>
      </c>
    </row>
    <row r="19" spans="1:15" s="21" customFormat="1" ht="15" x14ac:dyDescent="0.2">
      <c r="A19" s="40" t="s">
        <v>28</v>
      </c>
      <c r="B19" s="48">
        <v>4.8</v>
      </c>
      <c r="C19" s="49">
        <f>'[1]Total Applications'!$C$19+'[1]Total Applications'!$C$20</f>
        <v>46</v>
      </c>
      <c r="D19" s="49">
        <f>'[1]Total Applications'!$C$19+'[1]Total Applications'!$C$20</f>
        <v>46</v>
      </c>
      <c r="E19" s="58">
        <f>MAX('[1]Waiting Times 1st Cons'!$C19:$C20)</f>
        <v>17</v>
      </c>
      <c r="F19" s="58">
        <f>'[1]Number Waiting Priority Apps'!$N$19+'[1]Number Waiting Priority Apps'!$N$20</f>
        <v>0</v>
      </c>
      <c r="G19" s="58">
        <f>'[1]Numbers Waiting 1st Cons'!$C$19+'[1]Numbers Waiting 1st Cons'!$C$20</f>
        <v>45</v>
      </c>
      <c r="H19" s="59">
        <f>MAX('[1]Waiting Times 2nd Cons'!$C20:$C21)</f>
        <v>0</v>
      </c>
      <c r="I19" s="59">
        <f>SUM('[1]Numbers Waiting 2nd Cons'!$C20:$C21)</f>
        <v>0</v>
      </c>
      <c r="J19" s="52">
        <f>'[1]Number of 1st Cons Apps Held'!$C$19+'[1]Number of 1st Cons Apps Held'!$C$20</f>
        <v>15</v>
      </c>
      <c r="K19" s="53">
        <f>'[1]Numbers Waiting 2nd Cons'!$C$20+'[1]Numbers Waiting 2nd Cons'!$C$21</f>
        <v>0</v>
      </c>
      <c r="L19" s="52">
        <f>'[1]Number of Priority Apps Held'!$C$19+'[1]Number of Priority Apps Held'!$C$20</f>
        <v>5</v>
      </c>
      <c r="M19" s="54">
        <f>'[1]District Court Family'!$C$19+'[1]District Court Family'!$C$20+'[1]District Court Family Appeals'!$C$19+'[1]District Court Family Appeals'!$C$20</f>
        <v>22</v>
      </c>
      <c r="N19" s="54">
        <f>'[1]CC Jud Sep &amp; Div'!$C$19+'[1]CC Jud Sep &amp; Div'!$C$20</f>
        <v>0</v>
      </c>
      <c r="O19" s="56">
        <f>[1]ADMCA!$C$19+[1]ADMCA!$C$20</f>
        <v>3</v>
      </c>
    </row>
    <row r="20" spans="1:15" s="21" customFormat="1" ht="15" x14ac:dyDescent="0.2">
      <c r="A20" s="40" t="s">
        <v>29</v>
      </c>
      <c r="B20" s="48">
        <v>4</v>
      </c>
      <c r="C20" s="49">
        <f>'[1]Total Applications'!$C$21</f>
        <v>41</v>
      </c>
      <c r="D20" s="49">
        <f>'[1]Total Applications'!$C$21</f>
        <v>41</v>
      </c>
      <c r="E20" s="50">
        <f>'[1]Waiting Times 1st Cons'!$C$21</f>
        <v>7</v>
      </c>
      <c r="F20" s="58">
        <f>'[1]Number Waiting Priority Apps'!$N$21</f>
        <v>0</v>
      </c>
      <c r="G20" s="50">
        <f>'[1]Numbers Waiting 1st Cons'!$C$21</f>
        <v>19</v>
      </c>
      <c r="H20" s="51">
        <f>'[1]Waiting Times 2nd Cons'!$C22</f>
        <v>0</v>
      </c>
      <c r="I20" s="51">
        <f>'[1]Numbers Waiting 2nd Cons'!$C22</f>
        <v>0</v>
      </c>
      <c r="J20" s="52">
        <f>'[1]Number of 1st Cons Apps Held'!$C$21</f>
        <v>15</v>
      </c>
      <c r="K20" s="53">
        <f>'[1]Numbers Waiting 2nd Cons'!$C$22</f>
        <v>0</v>
      </c>
      <c r="L20" s="52">
        <f>'[1]Number of Priority Apps Held'!$C$21</f>
        <v>5</v>
      </c>
      <c r="M20" s="54">
        <f>'[1]District Court Family'!$C$21+'[1]District Court Family Appeals'!$C$21</f>
        <v>12</v>
      </c>
      <c r="N20" s="54">
        <f>'[1]CC Jud Sep &amp; Div'!$C$21</f>
        <v>0</v>
      </c>
      <c r="O20" s="56">
        <f>[1]ADMCA!$C$21</f>
        <v>4</v>
      </c>
    </row>
    <row r="21" spans="1:15" s="21" customFormat="1" ht="15" x14ac:dyDescent="0.2">
      <c r="A21" s="40" t="s">
        <v>30</v>
      </c>
      <c r="B21" s="48">
        <v>4.7</v>
      </c>
      <c r="C21" s="49">
        <f>'[1]Total Applications'!$C$22</f>
        <v>85</v>
      </c>
      <c r="D21" s="49">
        <f>'[1]Total Applications'!$C$22</f>
        <v>85</v>
      </c>
      <c r="E21" s="50">
        <f>'[1]Waiting Times 1st Cons'!$C$22</f>
        <v>28</v>
      </c>
      <c r="F21" s="58">
        <f>'[1]Number Waiting Priority Apps'!$N$22</f>
        <v>0</v>
      </c>
      <c r="G21" s="50">
        <f>'[1]Numbers Waiting 1st Cons'!$C$22</f>
        <v>109</v>
      </c>
      <c r="H21" s="51">
        <f>'[1]Waiting Times 2nd Cons'!$C23</f>
        <v>0</v>
      </c>
      <c r="I21" s="51">
        <f>'[1]Numbers Waiting 2nd Cons'!$C23</f>
        <v>0</v>
      </c>
      <c r="J21" s="52">
        <f>'[1]Number of 1st Cons Apps Held'!$C$22</f>
        <v>24</v>
      </c>
      <c r="K21" s="53">
        <f>'[1]Numbers Waiting 2nd Cons'!$C$23</f>
        <v>0</v>
      </c>
      <c r="L21" s="52">
        <f>'[1]Number of Priority Apps Held'!$C$22</f>
        <v>6</v>
      </c>
      <c r="M21" s="54">
        <f>'[1]District Court Family'!$C$22+'[1]District Court Family Appeals'!$C$22</f>
        <v>45</v>
      </c>
      <c r="N21" s="54">
        <f>'[1]CC Jud Sep &amp; Div'!$C$22</f>
        <v>2</v>
      </c>
      <c r="O21" s="56">
        <f>[1]ADMCA!$C$22</f>
        <v>6</v>
      </c>
    </row>
    <row r="22" spans="1:15" s="21" customFormat="1" ht="15" x14ac:dyDescent="0.2">
      <c r="A22" s="40" t="s">
        <v>31</v>
      </c>
      <c r="B22" s="48">
        <v>2</v>
      </c>
      <c r="C22" s="49">
        <f>'[1]Total Applications'!$C$23</f>
        <v>29</v>
      </c>
      <c r="D22" s="49">
        <f>'[1]Total Applications'!$C$23</f>
        <v>29</v>
      </c>
      <c r="E22" s="50">
        <f>'[1]Waiting Times 1st Cons'!$C$23</f>
        <v>36</v>
      </c>
      <c r="F22" s="58">
        <f>'[1]Number Waiting Priority Apps'!$N$23</f>
        <v>0</v>
      </c>
      <c r="G22" s="50">
        <f>'[1]Numbers Waiting 1st Cons'!$C$23</f>
        <v>49</v>
      </c>
      <c r="H22" s="51">
        <f>'[1]Waiting Times 2nd Cons'!$C24</f>
        <v>0</v>
      </c>
      <c r="I22" s="51">
        <f>'[1]Numbers Waiting 2nd Cons'!$C24</f>
        <v>0</v>
      </c>
      <c r="J22" s="52">
        <f>'[1]Number of 1st Cons Apps Held'!$C$23</f>
        <v>11</v>
      </c>
      <c r="K22" s="53">
        <f>'[1]Numbers Waiting 2nd Cons'!$C$24</f>
        <v>0</v>
      </c>
      <c r="L22" s="52">
        <f>'[1]Number of Priority Apps Held'!$C$23</f>
        <v>8</v>
      </c>
      <c r="M22" s="54">
        <f>'[1]District Court Family'!$C$23+'[1]District Court Family Appeals'!$C$23</f>
        <v>21</v>
      </c>
      <c r="N22" s="54">
        <f>'[1]CC Jud Sep &amp; Div'!$C$23</f>
        <v>0</v>
      </c>
      <c r="O22" s="56">
        <f>[1]ADMCA!$C$23</f>
        <v>0</v>
      </c>
    </row>
    <row r="23" spans="1:15" s="21" customFormat="1" ht="30" x14ac:dyDescent="0.2">
      <c r="A23" s="40" t="s">
        <v>32</v>
      </c>
      <c r="B23" s="48">
        <v>2</v>
      </c>
      <c r="C23" s="60">
        <f>'[1]Total Applications'!$C$24</f>
        <v>46</v>
      </c>
      <c r="D23" s="60">
        <f>'[1]Total Applications'!$C$24</f>
        <v>46</v>
      </c>
      <c r="E23" s="61">
        <f>'[1]Waiting Times 1st Cons'!$C$24</f>
        <v>21</v>
      </c>
      <c r="F23" s="62">
        <f>'[1]Number Waiting Priority Apps'!$N$24</f>
        <v>0</v>
      </c>
      <c r="G23" s="61">
        <f>'[1]Numbers Waiting 1st Cons'!$C$24</f>
        <v>13</v>
      </c>
      <c r="H23" s="63"/>
      <c r="I23" s="63"/>
      <c r="J23" s="64">
        <f>'[1]Number of 1st Cons Apps Held'!$C$24</f>
        <v>10</v>
      </c>
      <c r="K23" s="65">
        <f>'[1]Numbers Waiting 2nd Cons'!$C$25</f>
        <v>0</v>
      </c>
      <c r="L23" s="64">
        <f>'[1]Number of Priority Apps Held'!$C$24</f>
        <v>10</v>
      </c>
      <c r="M23" s="66">
        <f>'[1]District Court Family'!$C$24+'[1]District Court Family Appeals'!$C$24</f>
        <v>0</v>
      </c>
      <c r="N23" s="66">
        <f>'[1]CC Jud Sep &amp; Div'!$C$24</f>
        <v>0</v>
      </c>
      <c r="O23" s="67">
        <f>[1]ADMCA!$C$24</f>
        <v>22</v>
      </c>
    </row>
    <row r="24" spans="1:15" s="21" customFormat="1" ht="15" x14ac:dyDescent="0.2">
      <c r="A24" s="40" t="s">
        <v>33</v>
      </c>
      <c r="B24" s="48">
        <v>2.5</v>
      </c>
      <c r="C24" s="49">
        <f>'[1]Total Applications'!$C$25+'[1]Total Applications'!$C$26</f>
        <v>17</v>
      </c>
      <c r="D24" s="49">
        <f>'[1]Total Applications'!$C$25+'[1]Total Applications'!$C$26</f>
        <v>17</v>
      </c>
      <c r="E24" s="50">
        <f>MAX('[1]Waiting Times 1st Cons'!$C25:$C26)</f>
        <v>14</v>
      </c>
      <c r="F24" s="58">
        <f>'[1]Number Waiting Priority Apps'!$C$25+'[1]Number Waiting Priority Apps'!$C$26</f>
        <v>0</v>
      </c>
      <c r="G24" s="58">
        <f>'[1]Numbers Waiting 1st Cons'!$C$25+'[1]Numbers Waiting 1st Cons'!$C$26</f>
        <v>10</v>
      </c>
      <c r="H24" s="51">
        <f>MAX('[1]Waiting Times 2nd Cons'!$C25:$C26)</f>
        <v>0</v>
      </c>
      <c r="I24" s="51">
        <f>SUM('[1]Numbers Waiting 2nd Cons'!$C25:$C26)</f>
        <v>0</v>
      </c>
      <c r="J24" s="52">
        <f>'[1]Number of 1st Cons Apps Held'!$C$25+'[1]Number of 1st Cons Apps Held'!$C$26</f>
        <v>10</v>
      </c>
      <c r="K24" s="53">
        <f>'[1]Numbers Waiting 2nd Cons'!$C$26+'[1]Numbers Waiting 2nd Cons'!$C$27</f>
        <v>0</v>
      </c>
      <c r="L24" s="52">
        <f>'[1]Number of Priority Apps Held'!$C$25+'[1]Number of Priority Apps Held'!$C$26</f>
        <v>6</v>
      </c>
      <c r="M24" s="54">
        <f>'[1]District Court Family'!$C$25+'[1]District Court Family'!$C$26+'[1]District Court Family Appeals'!$C$25+'[1]District Court Family Appeals'!$C$26</f>
        <v>9</v>
      </c>
      <c r="N24" s="54">
        <f>'[1]CC Jud Sep &amp; Div'!$C$25+'[1]CC Jud Sep &amp; Div'!$C$26</f>
        <v>0</v>
      </c>
      <c r="O24" s="56">
        <f>[1]ADMCA!$C$25+[1]ADMCA!$C$26</f>
        <v>0</v>
      </c>
    </row>
    <row r="25" spans="1:15" s="21" customFormat="1" ht="15" x14ac:dyDescent="0.2">
      <c r="A25" s="40" t="s">
        <v>34</v>
      </c>
      <c r="B25" s="48">
        <v>3.5</v>
      </c>
      <c r="C25" s="49">
        <f>'[1]Total Applications'!$C$28</f>
        <v>40</v>
      </c>
      <c r="D25" s="49">
        <f>'[1]Total Applications'!$C$28</f>
        <v>40</v>
      </c>
      <c r="E25" s="50">
        <f>'[1]Waiting Times 1st Cons'!$C$28</f>
        <v>23</v>
      </c>
      <c r="F25" s="58">
        <f>'[1]Number Waiting Priority Apps'!$N$28</f>
        <v>0</v>
      </c>
      <c r="G25" s="50">
        <f>'[1]Numbers Waiting 1st Cons'!$C$28</f>
        <v>44</v>
      </c>
      <c r="H25" s="51">
        <f>'[1]Waiting Times 2nd Cons'!$C28</f>
        <v>0</v>
      </c>
      <c r="I25" s="51">
        <f>'[1]Numbers Waiting 2nd Cons'!$C28</f>
        <v>0</v>
      </c>
      <c r="J25" s="52">
        <f>'[1]Number of 1st Cons Apps Held'!$C$28</f>
        <v>9</v>
      </c>
      <c r="K25" s="53">
        <f>'[1]Numbers Waiting 2nd Cons'!$C$29</f>
        <v>0</v>
      </c>
      <c r="L25" s="52">
        <f>'[1]Number of Priority Apps Held'!$C$28</f>
        <v>1</v>
      </c>
      <c r="M25" s="54">
        <f>'[1]District Court Family'!$C$28+'[1]District Court Family Appeals'!$C$28</f>
        <v>29</v>
      </c>
      <c r="N25" s="54">
        <f>'[1]CC Jud Sep &amp; Div'!$C$28</f>
        <v>0</v>
      </c>
      <c r="O25" s="56">
        <f>[1]ADMCA!$C$28</f>
        <v>0</v>
      </c>
    </row>
    <row r="26" spans="1:15" s="21" customFormat="1" ht="15" x14ac:dyDescent="0.2">
      <c r="A26" s="40" t="s">
        <v>35</v>
      </c>
      <c r="B26" s="48">
        <v>4.8</v>
      </c>
      <c r="C26" s="49">
        <f>'[1]Total Applications'!$C$29</f>
        <v>40</v>
      </c>
      <c r="D26" s="49">
        <f>'[1]Total Applications'!$C$29</f>
        <v>40</v>
      </c>
      <c r="E26" s="50">
        <f>'[1]Waiting Times 1st Cons'!$C$29</f>
        <v>12</v>
      </c>
      <c r="F26" s="58">
        <f>'[1]Number Waiting Priority Apps'!$N$29</f>
        <v>0</v>
      </c>
      <c r="G26" s="50">
        <f>'[1]Numbers Waiting 1st Cons'!$C$29</f>
        <v>27</v>
      </c>
      <c r="H26" s="51">
        <f>'[1]Waiting Times 2nd Cons'!$C29</f>
        <v>0</v>
      </c>
      <c r="I26" s="51">
        <f>'[1]Numbers Waiting 2nd Cons'!$C29</f>
        <v>0</v>
      </c>
      <c r="J26" s="52">
        <f>'[1]Number of 1st Cons Apps Held'!$C$29</f>
        <v>11</v>
      </c>
      <c r="K26" s="53">
        <f>'[1]Numbers Waiting 2nd Cons'!$C$30</f>
        <v>0</v>
      </c>
      <c r="L26" s="52">
        <f>'[1]Number of Priority Apps Held'!$C$29</f>
        <v>1</v>
      </c>
      <c r="M26" s="54">
        <f>'[1]District Court Family'!$C$29+'[1]District Court Family Appeals'!$C$29</f>
        <v>16</v>
      </c>
      <c r="N26" s="54">
        <f>'[1]CC Jud Sep &amp; Div'!$C$29</f>
        <v>0</v>
      </c>
      <c r="O26" s="68">
        <f>[1]ADMCA!$C$29</f>
        <v>1</v>
      </c>
    </row>
    <row r="27" spans="1:15" s="21" customFormat="1" ht="15" x14ac:dyDescent="0.2">
      <c r="A27" s="40" t="s">
        <v>36</v>
      </c>
      <c r="B27" s="48">
        <v>3</v>
      </c>
      <c r="C27" s="49">
        <f>'[1]Total Applications'!$C$30</f>
        <v>26</v>
      </c>
      <c r="D27" s="49">
        <f>'[1]Total Applications'!$C$30</f>
        <v>26</v>
      </c>
      <c r="E27" s="50">
        <f>'[1]Waiting Times 1st Cons'!$C$30</f>
        <v>17</v>
      </c>
      <c r="F27" s="58">
        <f>'[1]Number Waiting Priority Apps'!$N$30</f>
        <v>0</v>
      </c>
      <c r="G27" s="50">
        <f>'[1]Numbers Waiting 1st Cons'!$C$30</f>
        <v>14</v>
      </c>
      <c r="H27" s="51">
        <f>'[1]Waiting Times 2nd Cons'!$C30</f>
        <v>0</v>
      </c>
      <c r="I27" s="51">
        <f>'[1]Numbers Waiting 2nd Cons'!$C30</f>
        <v>0</v>
      </c>
      <c r="J27" s="52">
        <f>'[1]Number of 1st Cons Apps Held'!$C$30</f>
        <v>8</v>
      </c>
      <c r="K27" s="53">
        <f>'[1]Numbers Waiting 2nd Cons'!$C$31</f>
        <v>0</v>
      </c>
      <c r="L27" s="52">
        <f>'[1]Number of Priority Apps Held'!$C$30</f>
        <v>0</v>
      </c>
      <c r="M27" s="54">
        <f>'[1]District Court Family'!$C$30+'[1]District Court Family Appeals'!$C$30</f>
        <v>17</v>
      </c>
      <c r="N27" s="54">
        <f>'[1]CC Jud Sep &amp; Div'!$C$30</f>
        <v>0</v>
      </c>
      <c r="O27" s="56">
        <f>[1]ADMCA!$C$30</f>
        <v>2</v>
      </c>
    </row>
    <row r="28" spans="1:15" s="21" customFormat="1" ht="15" x14ac:dyDescent="0.2">
      <c r="A28" s="40" t="s">
        <v>37</v>
      </c>
      <c r="B28" s="48">
        <v>1.8</v>
      </c>
      <c r="C28" s="49">
        <f>'[1]Total Applications'!$C$31</f>
        <v>19</v>
      </c>
      <c r="D28" s="49">
        <f>'[1]Total Applications'!$C$31</f>
        <v>19</v>
      </c>
      <c r="E28" s="50">
        <f>'[1]Waiting Times 1st Cons'!$C$31</f>
        <v>38</v>
      </c>
      <c r="F28" s="58">
        <f>'[1]Number Waiting Priority Apps'!$N$31</f>
        <v>0</v>
      </c>
      <c r="G28" s="50">
        <f>'[1]Numbers Waiting 1st Cons'!$C$31</f>
        <v>34</v>
      </c>
      <c r="H28" s="51">
        <f>'[1]Waiting Times 2nd Cons'!$C31</f>
        <v>0</v>
      </c>
      <c r="I28" s="51">
        <f>'[1]Numbers Waiting 2nd Cons'!$C31</f>
        <v>0</v>
      </c>
      <c r="J28" s="52">
        <f>'[1]Number of 1st Cons Apps Held'!$C$31</f>
        <v>4</v>
      </c>
      <c r="K28" s="53">
        <f>'[1]Numbers Waiting 2nd Cons'!$C$32</f>
        <v>0</v>
      </c>
      <c r="L28" s="52">
        <f>'[1]Number of Priority Apps Held'!$C$31</f>
        <v>1</v>
      </c>
      <c r="M28" s="54">
        <f>'[1]District Court Family'!$C$31+'[1]District Court Family Appeals'!$C$31</f>
        <v>6</v>
      </c>
      <c r="N28" s="54">
        <f>'[1]CC Jud Sep &amp; Div'!$C$31</f>
        <v>1</v>
      </c>
      <c r="O28" s="69">
        <f>[1]ADMCA!$C$31</f>
        <v>1</v>
      </c>
    </row>
    <row r="29" spans="1:15" s="21" customFormat="1" ht="15" x14ac:dyDescent="0.2">
      <c r="A29" s="40" t="s">
        <v>38</v>
      </c>
      <c r="B29" s="48">
        <v>2.4</v>
      </c>
      <c r="C29" s="49">
        <f>'[1]Total Applications'!$C$32</f>
        <v>19</v>
      </c>
      <c r="D29" s="49">
        <f>'[1]Total Applications'!$C$32</f>
        <v>19</v>
      </c>
      <c r="E29" s="50">
        <f>'[1]Waiting Times 1st Cons'!$C$32</f>
        <v>48</v>
      </c>
      <c r="F29" s="58">
        <f>'[1]Number Waiting Priority Apps'!$N$32</f>
        <v>0</v>
      </c>
      <c r="G29" s="50">
        <f>'[1]Numbers Waiting 1st Cons'!$C$32</f>
        <v>138</v>
      </c>
      <c r="H29" s="51">
        <f>'[1]Waiting Times 2nd Cons'!$C32</f>
        <v>0</v>
      </c>
      <c r="I29" s="51">
        <f>'[1]Numbers Waiting 2nd Cons'!$C32</f>
        <v>0</v>
      </c>
      <c r="J29" s="52">
        <f>'[1]Number of 1st Cons Apps Held'!$C$32</f>
        <v>10</v>
      </c>
      <c r="K29" s="53">
        <f>'[1]Numbers Waiting 2nd Cons'!$C$33</f>
        <v>0</v>
      </c>
      <c r="L29" s="52">
        <f>'[1]Number of Priority Apps Held'!$C$32</f>
        <v>3</v>
      </c>
      <c r="M29" s="54">
        <f>'[1]District Court Family'!$C$32+'[1]District Court Family Appeals'!$C$32</f>
        <v>2</v>
      </c>
      <c r="N29" s="54">
        <f>'[1]CC Jud Sep &amp; Div'!$C$32</f>
        <v>1</v>
      </c>
      <c r="O29" s="69">
        <f>[1]ADMCA!$C$32</f>
        <v>0</v>
      </c>
    </row>
    <row r="30" spans="1:15" s="21" customFormat="1" ht="15" x14ac:dyDescent="0.2">
      <c r="A30" s="40" t="s">
        <v>39</v>
      </c>
      <c r="B30" s="48">
        <v>14.9</v>
      </c>
      <c r="C30" s="49">
        <f>'[1]Total Applications'!$C$33+'[1]Total Applications'!$C$34</f>
        <v>685</v>
      </c>
      <c r="D30" s="49">
        <f>'[1]Total Applications'!$C$33+'[1]Total Applications'!$C$34</f>
        <v>685</v>
      </c>
      <c r="E30" s="50">
        <f>'[1]Waiting Times 1st Cons'!$C$33</f>
        <v>21</v>
      </c>
      <c r="F30" s="50">
        <f>'[1]Number Waiting Priority Apps'!$C$33</f>
        <v>1</v>
      </c>
      <c r="G30" s="50">
        <f>'[1]Numbers Waiting 1st Cons'!$C$33</f>
        <v>52</v>
      </c>
      <c r="H30" s="51">
        <f>'[1]Waiting Times 2nd Cons'!$C33</f>
        <v>0</v>
      </c>
      <c r="I30" s="51">
        <f>'[1]Numbers Waiting 2nd Cons'!$C33</f>
        <v>0</v>
      </c>
      <c r="J30" s="52">
        <f>'[1]Number of 1st Cons Apps Held'!$C$33+'[1]Number of 1st Cons Apps Held'!$C$34</f>
        <v>98</v>
      </c>
      <c r="K30" s="53">
        <f>'[1]Numbers Waiting 2nd Cons'!$C$34+'[1]Numbers Waiting 2nd Cons'!$C$35</f>
        <v>0</v>
      </c>
      <c r="L30" s="52">
        <f>'[1]Number of Priority Apps Held'!$C$33+'[1]Number of Priority Apps Held'!$C$34</f>
        <v>88</v>
      </c>
      <c r="M30" s="54">
        <f>'[1]District Court Family'!$C$33+'[1]District Court Family Appeals'!$C$33</f>
        <v>8</v>
      </c>
      <c r="N30" s="54">
        <f>'[1]CC Jud Sep &amp; Div'!$C$33</f>
        <v>0</v>
      </c>
      <c r="O30" s="68">
        <f>[1]ADMCA!$C$33</f>
        <v>2</v>
      </c>
    </row>
    <row r="31" spans="1:15" s="21" customFormat="1" ht="15" x14ac:dyDescent="0.2">
      <c r="A31" s="40" t="s">
        <v>40</v>
      </c>
      <c r="B31" s="48">
        <v>1.8</v>
      </c>
      <c r="C31" s="49">
        <f>'[1]Total Applications'!$C$35</f>
        <v>18</v>
      </c>
      <c r="D31" s="49">
        <f>'[1]Total Applications'!$C$35</f>
        <v>18</v>
      </c>
      <c r="E31" s="50">
        <f>'[1]Waiting Times 1st Cons'!$C$35</f>
        <v>34</v>
      </c>
      <c r="F31" s="58">
        <f>'[1]Number Waiting Priority Apps'!$N$35</f>
        <v>0</v>
      </c>
      <c r="G31" s="50">
        <f>'[1]Numbers Waiting 1st Cons'!$C$35</f>
        <v>61</v>
      </c>
      <c r="H31" s="51">
        <f>'[1]Waiting Times 2nd Cons'!$C35</f>
        <v>0</v>
      </c>
      <c r="I31" s="51">
        <f>'[1]Numbers Waiting 2nd Cons'!$C35</f>
        <v>0</v>
      </c>
      <c r="J31" s="52">
        <f>'[1]Number of 1st Cons Apps Held'!$C$35</f>
        <v>4</v>
      </c>
      <c r="K31" s="53">
        <f>'[1]Numbers Waiting 2nd Cons'!$C$36</f>
        <v>0</v>
      </c>
      <c r="L31" s="52">
        <f>'[1]Number of Priority Apps Held'!$C$35</f>
        <v>2</v>
      </c>
      <c r="M31" s="54">
        <f>'[1]District Court Family'!$C$35+'[1]District Court Family Appeals'!$C$35</f>
        <v>2</v>
      </c>
      <c r="N31" s="54">
        <f>'[1]CC Jud Sep &amp; Div'!$C$35</f>
        <v>4</v>
      </c>
      <c r="O31" s="56">
        <f>[1]ADMCA!$C$35</f>
        <v>2</v>
      </c>
    </row>
    <row r="32" spans="1:15" s="21" customFormat="1" ht="15" x14ac:dyDescent="0.2">
      <c r="A32" s="40" t="s">
        <v>41</v>
      </c>
      <c r="B32" s="48">
        <v>4.9000000000000004</v>
      </c>
      <c r="C32" s="49">
        <f>'[1]Total Applications'!$C$36</f>
        <v>53</v>
      </c>
      <c r="D32" s="49">
        <f>'[1]Total Applications'!$C$36</f>
        <v>53</v>
      </c>
      <c r="E32" s="50">
        <f>'[1]Waiting Times 1st Cons'!$C$36</f>
        <v>10</v>
      </c>
      <c r="F32" s="58">
        <f>'[1]Number Waiting Priority Apps'!$N$36</f>
        <v>0</v>
      </c>
      <c r="G32" s="50">
        <f>'[1]Numbers Waiting 1st Cons'!$C$36</f>
        <v>29</v>
      </c>
      <c r="H32" s="51">
        <f>'[1]Waiting Times 2nd Cons'!$C36</f>
        <v>0</v>
      </c>
      <c r="I32" s="51">
        <f>'[1]Numbers Waiting 2nd Cons'!$C36</f>
        <v>0</v>
      </c>
      <c r="J32" s="52">
        <f>'[1]Number of 1st Cons Apps Held'!$C$36</f>
        <v>20</v>
      </c>
      <c r="K32" s="53">
        <f>'[1]Numbers Waiting 2nd Cons'!$C$37</f>
        <v>0</v>
      </c>
      <c r="L32" s="52">
        <f>'[1]Number of Priority Apps Held'!$C$36</f>
        <v>8</v>
      </c>
      <c r="M32" s="54">
        <f>'[1]District Court Family'!$C$36+'[1]District Court Family Appeals'!$C$36</f>
        <v>23</v>
      </c>
      <c r="N32" s="54">
        <f>'[1]CC Jud Sep &amp; Div'!$C$36</f>
        <v>0</v>
      </c>
      <c r="O32" s="69">
        <f>[1]ADMCA!$C$36</f>
        <v>0</v>
      </c>
    </row>
    <row r="33" spans="1:15" s="21" customFormat="1" ht="15" x14ac:dyDescent="0.2">
      <c r="A33" s="40" t="s">
        <v>42</v>
      </c>
      <c r="B33" s="48">
        <v>2</v>
      </c>
      <c r="C33" s="49">
        <f>'[1]Total Applications'!$C$37</f>
        <v>24</v>
      </c>
      <c r="D33" s="49">
        <f>'[1]Total Applications'!$C$37</f>
        <v>24</v>
      </c>
      <c r="E33" s="50">
        <f>'[1]Waiting Times 1st Cons'!$C$37</f>
        <v>10</v>
      </c>
      <c r="F33" s="58">
        <f>'[1]Number Waiting Priority Apps'!$N$37</f>
        <v>0</v>
      </c>
      <c r="G33" s="50">
        <f>'[1]Numbers Waiting 1st Cons'!$C$37</f>
        <v>19</v>
      </c>
      <c r="H33" s="51">
        <f>'[1]Waiting Times 2nd Cons'!$C37</f>
        <v>0</v>
      </c>
      <c r="I33" s="51">
        <f>'[1]Numbers Waiting 2nd Cons'!$C37</f>
        <v>0</v>
      </c>
      <c r="J33" s="52">
        <f>'[1]Number of 1st Cons Apps Held'!$C$37</f>
        <v>10</v>
      </c>
      <c r="K33" s="53">
        <f>'[1]Numbers Waiting 2nd Cons'!$C$38</f>
        <v>0</v>
      </c>
      <c r="L33" s="52">
        <f>'[1]Number of Priority Apps Held'!$C$37</f>
        <v>1</v>
      </c>
      <c r="M33" s="54">
        <f>'[1]District Court Family'!$C$37+'[1]District Court Family Appeals'!$C$37</f>
        <v>9</v>
      </c>
      <c r="N33" s="54">
        <f>'[1]CC Jud Sep &amp; Div'!$C$37</f>
        <v>0</v>
      </c>
      <c r="O33" s="69">
        <f>[1]ADMCA!$C$37</f>
        <v>0</v>
      </c>
    </row>
    <row r="34" spans="1:15" s="21" customFormat="1" ht="15" x14ac:dyDescent="0.2">
      <c r="A34" s="40" t="s">
        <v>43</v>
      </c>
      <c r="B34" s="48">
        <v>2</v>
      </c>
      <c r="C34" s="49">
        <f>'[1]Total Applications'!$C$38</f>
        <v>33</v>
      </c>
      <c r="D34" s="49">
        <f>'[1]Total Applications'!$C$38</f>
        <v>33</v>
      </c>
      <c r="E34" s="50">
        <f>'[1]Waiting Times 1st Cons'!$C$38</f>
        <v>25</v>
      </c>
      <c r="F34" s="58">
        <f>'[1]Number Waiting Priority Apps'!$N$38</f>
        <v>0</v>
      </c>
      <c r="G34" s="50">
        <f>'[1]Numbers Waiting 1st Cons'!$C$38</f>
        <v>37</v>
      </c>
      <c r="H34" s="51">
        <f>'[1]Waiting Times 2nd Cons'!$C38</f>
        <v>0</v>
      </c>
      <c r="I34" s="51">
        <f>'[1]Numbers Waiting 2nd Cons'!$C38</f>
        <v>0</v>
      </c>
      <c r="J34" s="52">
        <f>'[1]Number of 1st Cons Apps Held'!$C$38</f>
        <v>9</v>
      </c>
      <c r="K34" s="53">
        <f>'[1]Numbers Waiting 2nd Cons'!$C$39</f>
        <v>0</v>
      </c>
      <c r="L34" s="52">
        <f>'[1]Number of Priority Apps Held'!$C$38</f>
        <v>0</v>
      </c>
      <c r="M34" s="54">
        <f>'[1]District Court Family'!$C$38+'[1]District Court Family Appeals'!$C$38</f>
        <v>15</v>
      </c>
      <c r="N34" s="54">
        <f>'[1]CC Jud Sep &amp; Div'!$C$38</f>
        <v>1</v>
      </c>
      <c r="O34" s="68">
        <f>[1]ADMCA!$C$38</f>
        <v>1</v>
      </c>
    </row>
    <row r="35" spans="1:15" s="21" customFormat="1" ht="15" x14ac:dyDescent="0.2">
      <c r="A35" s="40" t="s">
        <v>44</v>
      </c>
      <c r="B35" s="48">
        <v>3.6</v>
      </c>
      <c r="C35" s="49">
        <f>'[1]Total Applications'!$C$39</f>
        <v>41</v>
      </c>
      <c r="D35" s="49">
        <f>'[1]Total Applications'!$C$39</f>
        <v>41</v>
      </c>
      <c r="E35" s="50">
        <f>'[1]Waiting Times 1st Cons'!$C$39</f>
        <v>14</v>
      </c>
      <c r="F35" s="58">
        <f>'[1]Number Waiting Priority Apps'!$N$39</f>
        <v>0</v>
      </c>
      <c r="G35" s="50">
        <f>'[1]Numbers Waiting 1st Cons'!$C$39</f>
        <v>25</v>
      </c>
      <c r="H35" s="51">
        <f>'[1]Waiting Times 2nd Cons'!$C39</f>
        <v>0</v>
      </c>
      <c r="I35" s="51">
        <f>'[1]Numbers Waiting 2nd Cons'!$C39</f>
        <v>0</v>
      </c>
      <c r="J35" s="52">
        <f>'[1]Number of 1st Cons Apps Held'!$C$39</f>
        <v>12</v>
      </c>
      <c r="K35" s="53">
        <f>'[1]Numbers Waiting 2nd Cons'!$C$40</f>
        <v>0</v>
      </c>
      <c r="L35" s="52">
        <f>'[1]Number of Priority Apps Held'!$C$39</f>
        <v>3</v>
      </c>
      <c r="M35" s="54">
        <f>'[1]District Court Family'!$C$39+'[1]District Court Family Appeals'!$C$39</f>
        <v>18</v>
      </c>
      <c r="N35" s="54">
        <f>'[1]CC Jud Sep &amp; Div'!$C$39</f>
        <v>0</v>
      </c>
      <c r="O35" s="55">
        <f>[1]ADMCA!$C$39</f>
        <v>0</v>
      </c>
    </row>
    <row r="36" spans="1:15" s="21" customFormat="1" ht="15.75" thickBot="1" x14ac:dyDescent="0.25">
      <c r="A36" s="70" t="s">
        <v>45</v>
      </c>
      <c r="B36" s="71">
        <v>4.5999999999999996</v>
      </c>
      <c r="C36" s="72">
        <f>'[1]Total Applications'!$C$40</f>
        <v>40</v>
      </c>
      <c r="D36" s="72">
        <f>'[1]Total Applications'!$C$40</f>
        <v>40</v>
      </c>
      <c r="E36" s="73">
        <f>'[1]Waiting Times 1st Cons'!$C$40</f>
        <v>28</v>
      </c>
      <c r="F36" s="74">
        <f>'[1]Number Waiting Priority Apps'!$N$40</f>
        <v>0</v>
      </c>
      <c r="G36" s="73">
        <f>'[1]Numbers Waiting 1st Cons'!$C$40</f>
        <v>41</v>
      </c>
      <c r="H36" s="75">
        <f>'[1]Waiting Times 2nd Cons'!$C40</f>
        <v>0</v>
      </c>
      <c r="I36" s="75">
        <f>'[1]Numbers Waiting 2nd Cons'!$C40</f>
        <v>0</v>
      </c>
      <c r="J36" s="76">
        <f>'[1]Number of 1st Cons Apps Held'!$C$40</f>
        <v>5</v>
      </c>
      <c r="K36" s="77">
        <f>'[1]Numbers Waiting 2nd Cons'!$C$41</f>
        <v>0</v>
      </c>
      <c r="L36" s="76">
        <f>'[1]Number of Priority Apps Held'!$C$40</f>
        <v>2</v>
      </c>
      <c r="M36" s="78">
        <f>'[1]District Court Family'!$C$40+'[1]District Court Family Appeals'!$C$40</f>
        <v>21</v>
      </c>
      <c r="N36" s="78">
        <f>'[1]CC Jud Sep &amp; Div'!$C$40</f>
        <v>0</v>
      </c>
      <c r="O36" s="79">
        <f>[1]ADMCA!$C$40</f>
        <v>1</v>
      </c>
    </row>
    <row r="37" spans="1:15" ht="13.5" thickTop="1" x14ac:dyDescent="0.2"/>
  </sheetData>
  <mergeCells count="7">
    <mergeCell ref="M4:O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P. Ryan</dc:creator>
  <cp:lastModifiedBy>Sean P. Ryan</cp:lastModifiedBy>
  <dcterms:created xsi:type="dcterms:W3CDTF">2015-06-05T18:17:20Z</dcterms:created>
  <dcterms:modified xsi:type="dcterms:W3CDTF">2025-02-11T14:27:46Z</dcterms:modified>
</cp:coreProperties>
</file>