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J:\A - Service delivery and management information\Management Information EOS\2025 Month Ends\Website Copies\New version\"/>
    </mc:Choice>
  </mc:AlternateContent>
  <xr:revisionPtr revIDLastSave="0" documentId="13_ncr:1_{6E7EF3DB-91C6-4CDB-86D7-E345431A4675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January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4" i="1" l="1"/>
  <c r="I31" i="1"/>
  <c r="K30" i="1"/>
  <c r="I25" i="1"/>
  <c r="K24" i="1"/>
  <c r="K15" i="1"/>
  <c r="I14" i="1"/>
  <c r="K13" i="1"/>
  <c r="I11" i="1"/>
  <c r="K10" i="1"/>
  <c r="I9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20" i="1"/>
  <c r="H19" i="1"/>
  <c r="H18" i="1"/>
  <c r="H17" i="1"/>
  <c r="H16" i="1"/>
  <c r="H15" i="1"/>
  <c r="H14" i="1"/>
  <c r="H13" i="1"/>
  <c r="H12" i="1"/>
  <c r="H11" i="1"/>
  <c r="H10" i="1"/>
  <c r="H9" i="1"/>
  <c r="H8" i="1"/>
  <c r="G36" i="1"/>
  <c r="G35" i="1"/>
  <c r="G34" i="1"/>
  <c r="G33" i="1"/>
  <c r="G32" i="1"/>
  <c r="G31" i="1"/>
  <c r="G30" i="1"/>
  <c r="G29" i="1"/>
  <c r="G28" i="1"/>
  <c r="G27" i="1"/>
  <c r="G26" i="1"/>
  <c r="G25" i="1"/>
  <c r="G23" i="1"/>
  <c r="G22" i="1"/>
  <c r="G21" i="1"/>
  <c r="G20" i="1"/>
  <c r="G18" i="1"/>
  <c r="G17" i="1"/>
  <c r="G16" i="1"/>
  <c r="G15" i="1"/>
  <c r="G14" i="1"/>
  <c r="G13" i="1"/>
  <c r="G12" i="1"/>
  <c r="G11" i="1"/>
  <c r="G10" i="1"/>
  <c r="G9" i="1"/>
  <c r="G8" i="1"/>
  <c r="G7" i="1"/>
  <c r="F31" i="1"/>
  <c r="F30" i="1"/>
  <c r="F18" i="1"/>
  <c r="F17" i="1"/>
  <c r="F16" i="1"/>
  <c r="F15" i="1"/>
  <c r="F14" i="1"/>
  <c r="F13" i="1"/>
  <c r="F12" i="1"/>
  <c r="F11" i="1"/>
  <c r="F10" i="1"/>
  <c r="F9" i="1"/>
  <c r="F8" i="1"/>
  <c r="F7" i="1"/>
  <c r="E36" i="1"/>
  <c r="E35" i="1"/>
  <c r="E34" i="1"/>
  <c r="E33" i="1"/>
  <c r="E32" i="1"/>
  <c r="E31" i="1"/>
  <c r="E30" i="1"/>
  <c r="E29" i="1"/>
  <c r="E28" i="1"/>
  <c r="E27" i="1"/>
  <c r="E26" i="1"/>
  <c r="E25" i="1"/>
  <c r="E23" i="1"/>
  <c r="E22" i="1"/>
  <c r="E21" i="1"/>
  <c r="E20" i="1"/>
  <c r="E18" i="1"/>
  <c r="E17" i="1"/>
  <c r="E16" i="1"/>
  <c r="E15" i="1"/>
  <c r="E14" i="1"/>
  <c r="E13" i="1"/>
  <c r="E12" i="1"/>
  <c r="E11" i="1"/>
  <c r="E10" i="1"/>
  <c r="E9" i="1"/>
  <c r="E8" i="1"/>
  <c r="E7" i="1"/>
  <c r="D23" i="1" l="1"/>
  <c r="C23" i="1"/>
  <c r="D36" i="1"/>
  <c r="C36" i="1"/>
  <c r="D18" i="1"/>
  <c r="C18" i="1"/>
  <c r="D32" i="1"/>
  <c r="C32" i="1"/>
  <c r="C13" i="1"/>
  <c r="D13" i="1"/>
  <c r="F21" i="1"/>
  <c r="F23" i="1"/>
  <c r="F25" i="1"/>
  <c r="F27" i="1"/>
  <c r="F29" i="1"/>
  <c r="F32" i="1"/>
  <c r="F34" i="1"/>
  <c r="F36" i="1"/>
  <c r="K11" i="1"/>
  <c r="I12" i="1"/>
  <c r="K14" i="1"/>
  <c r="I15" i="1"/>
  <c r="I16" i="1"/>
  <c r="K16" i="1"/>
  <c r="I18" i="1"/>
  <c r="K18" i="1"/>
  <c r="I21" i="1"/>
  <c r="K21" i="1"/>
  <c r="K23" i="1"/>
  <c r="I24" i="1"/>
  <c r="K25" i="1"/>
  <c r="I26" i="1"/>
  <c r="K27" i="1"/>
  <c r="I28" i="1"/>
  <c r="I30" i="1"/>
  <c r="K29" i="1"/>
  <c r="K32" i="1"/>
  <c r="I33" i="1"/>
  <c r="K34" i="1"/>
  <c r="I35" i="1"/>
  <c r="J7" i="1"/>
  <c r="J9" i="1"/>
  <c r="J12" i="1"/>
  <c r="J15" i="1"/>
  <c r="J17" i="1"/>
  <c r="J19" i="1"/>
  <c r="J20" i="1"/>
  <c r="J22" i="1"/>
  <c r="J24" i="1"/>
  <c r="J26" i="1"/>
  <c r="J28" i="1"/>
  <c r="J30" i="1"/>
  <c r="J31" i="1"/>
  <c r="J33" i="1"/>
  <c r="J35" i="1"/>
  <c r="L7" i="1"/>
  <c r="L9" i="1"/>
  <c r="L12" i="1"/>
  <c r="L15" i="1"/>
  <c r="L17" i="1"/>
  <c r="L19" i="1"/>
  <c r="L20" i="1"/>
  <c r="L22" i="1"/>
  <c r="L24" i="1"/>
  <c r="L26" i="1"/>
  <c r="L28" i="1"/>
  <c r="L30" i="1"/>
  <c r="L31" i="1"/>
  <c r="L33" i="1"/>
  <c r="L35" i="1"/>
  <c r="M7" i="1"/>
  <c r="M9" i="1"/>
  <c r="M12" i="1"/>
  <c r="M15" i="1"/>
  <c r="M17" i="1"/>
  <c r="M19" i="1"/>
  <c r="M20" i="1"/>
  <c r="M22" i="1"/>
  <c r="M26" i="1"/>
  <c r="M28" i="1"/>
  <c r="M30" i="1"/>
  <c r="M31" i="1"/>
  <c r="M33" i="1"/>
  <c r="M35" i="1"/>
  <c r="N7" i="1"/>
  <c r="N9" i="1"/>
  <c r="N12" i="1"/>
  <c r="N15" i="1"/>
  <c r="N17" i="1"/>
  <c r="N19" i="1"/>
  <c r="N20" i="1"/>
  <c r="N22" i="1"/>
  <c r="N24" i="1"/>
  <c r="N26" i="1"/>
  <c r="N28" i="1"/>
  <c r="N30" i="1"/>
  <c r="N31" i="1"/>
  <c r="N33" i="1"/>
  <c r="N35" i="1"/>
  <c r="O7" i="1"/>
  <c r="O9" i="1"/>
  <c r="O12" i="1"/>
  <c r="O15" i="1"/>
  <c r="O17" i="1"/>
  <c r="O19" i="1"/>
  <c r="O20" i="1"/>
  <c r="O22" i="1"/>
  <c r="O24" i="1"/>
  <c r="O26" i="1"/>
  <c r="O28" i="1"/>
  <c r="O30" i="1"/>
  <c r="O31" i="1"/>
  <c r="O33" i="1"/>
  <c r="O35" i="1"/>
  <c r="D25" i="1"/>
  <c r="C25" i="1"/>
  <c r="D11" i="1"/>
  <c r="C11" i="1"/>
  <c r="D21" i="1"/>
  <c r="C21" i="1"/>
  <c r="D22" i="1"/>
  <c r="C22" i="1"/>
  <c r="D24" i="1"/>
  <c r="C24" i="1"/>
  <c r="D26" i="1"/>
  <c r="C26" i="1"/>
  <c r="D28" i="1"/>
  <c r="C28" i="1"/>
  <c r="D30" i="1"/>
  <c r="C30" i="1"/>
  <c r="D31" i="1"/>
  <c r="C31" i="1"/>
  <c r="D33" i="1"/>
  <c r="C33" i="1"/>
  <c r="D35" i="1"/>
  <c r="C35" i="1"/>
  <c r="E19" i="1"/>
  <c r="E24" i="1"/>
  <c r="F24" i="1"/>
  <c r="G19" i="1"/>
  <c r="G24" i="1"/>
  <c r="D27" i="1"/>
  <c r="C27" i="1"/>
  <c r="C14" i="1"/>
  <c r="D14" i="1"/>
  <c r="C8" i="1"/>
  <c r="D8" i="1"/>
  <c r="C16" i="1"/>
  <c r="D16" i="1"/>
  <c r="C7" i="1"/>
  <c r="D7" i="1"/>
  <c r="C15" i="1"/>
  <c r="D15" i="1"/>
  <c r="C17" i="1"/>
  <c r="D17" i="1"/>
  <c r="D29" i="1"/>
  <c r="C29" i="1"/>
  <c r="D34" i="1"/>
  <c r="C34" i="1"/>
  <c r="D10" i="1"/>
  <c r="C10" i="1"/>
  <c r="C9" i="1"/>
  <c r="D9" i="1"/>
  <c r="D12" i="1"/>
  <c r="C12" i="1"/>
  <c r="D19" i="1"/>
  <c r="C19" i="1"/>
  <c r="D20" i="1"/>
  <c r="C20" i="1"/>
  <c r="F19" i="1"/>
  <c r="F20" i="1"/>
  <c r="F22" i="1"/>
  <c r="F26" i="1"/>
  <c r="F28" i="1"/>
  <c r="F33" i="1"/>
  <c r="F35" i="1"/>
  <c r="K8" i="1"/>
  <c r="I8" i="1"/>
  <c r="K9" i="1"/>
  <c r="I10" i="1"/>
  <c r="K12" i="1"/>
  <c r="I13" i="1"/>
  <c r="K17" i="1"/>
  <c r="I17" i="1"/>
  <c r="K19" i="1"/>
  <c r="I19" i="1"/>
  <c r="K20" i="1"/>
  <c r="I20" i="1"/>
  <c r="I22" i="1"/>
  <c r="K22" i="1"/>
  <c r="I27" i="1"/>
  <c r="K26" i="1"/>
  <c r="I29" i="1"/>
  <c r="K28" i="1"/>
  <c r="I32" i="1"/>
  <c r="K31" i="1"/>
  <c r="K33" i="1"/>
  <c r="I34" i="1"/>
  <c r="K35" i="1"/>
  <c r="I36" i="1"/>
  <c r="J8" i="1"/>
  <c r="J10" i="1"/>
  <c r="J11" i="1"/>
  <c r="J13" i="1"/>
  <c r="J14" i="1"/>
  <c r="J16" i="1"/>
  <c r="J18" i="1"/>
  <c r="J21" i="1"/>
  <c r="J23" i="1"/>
  <c r="J25" i="1"/>
  <c r="J27" i="1"/>
  <c r="J29" i="1"/>
  <c r="J32" i="1"/>
  <c r="J34" i="1"/>
  <c r="J36" i="1"/>
  <c r="L8" i="1"/>
  <c r="L10" i="1"/>
  <c r="L11" i="1"/>
  <c r="L13" i="1"/>
  <c r="L14" i="1"/>
  <c r="L16" i="1"/>
  <c r="L18" i="1"/>
  <c r="L21" i="1"/>
  <c r="L23" i="1"/>
  <c r="L25" i="1"/>
  <c r="L27" i="1"/>
  <c r="L29" i="1"/>
  <c r="L32" i="1"/>
  <c r="L34" i="1"/>
  <c r="L36" i="1"/>
  <c r="M8" i="1"/>
  <c r="M10" i="1"/>
  <c r="M11" i="1"/>
  <c r="M13" i="1"/>
  <c r="M14" i="1"/>
  <c r="M16" i="1"/>
  <c r="M18" i="1"/>
  <c r="M21" i="1"/>
  <c r="M23" i="1"/>
  <c r="M25" i="1"/>
  <c r="M27" i="1"/>
  <c r="M29" i="1"/>
  <c r="M32" i="1"/>
  <c r="M34" i="1"/>
  <c r="M36" i="1"/>
  <c r="N8" i="1"/>
  <c r="N10" i="1"/>
  <c r="N11" i="1"/>
  <c r="N13" i="1"/>
  <c r="N14" i="1"/>
  <c r="N16" i="1"/>
  <c r="N18" i="1"/>
  <c r="N21" i="1"/>
  <c r="N23" i="1"/>
  <c r="N25" i="1"/>
  <c r="N27" i="1"/>
  <c r="N29" i="1"/>
  <c r="N32" i="1"/>
  <c r="N34" i="1"/>
  <c r="N36" i="1"/>
  <c r="O8" i="1"/>
  <c r="O10" i="1"/>
  <c r="O11" i="1"/>
  <c r="O13" i="1"/>
  <c r="O14" i="1"/>
  <c r="O16" i="1"/>
  <c r="O18" i="1"/>
  <c r="O21" i="1"/>
  <c r="O23" i="1"/>
  <c r="O25" i="1"/>
  <c r="O27" i="1"/>
  <c r="O29" i="1"/>
  <c r="O32" i="1"/>
  <c r="O34" i="1"/>
  <c r="O36" i="1"/>
  <c r="O6" i="1" l="1"/>
  <c r="G6" i="1"/>
  <c r="E6" i="1" l="1"/>
  <c r="F6" i="1"/>
  <c r="H6" i="1"/>
  <c r="J6" i="1" l="1"/>
  <c r="L6" i="1"/>
  <c r="M6" i="1"/>
  <c r="N6" i="1"/>
  <c r="D6" i="1"/>
  <c r="C6" i="1"/>
  <c r="K6" i="1"/>
  <c r="I6" i="1"/>
  <c r="K36" i="1" l="1"/>
</calcChain>
</file>

<file path=xl/sharedStrings.xml><?xml version="1.0" encoding="utf-8"?>
<sst xmlns="http://schemas.openxmlformats.org/spreadsheetml/2006/main" count="53" uniqueCount="50">
  <si>
    <t>Management Information</t>
  </si>
  <si>
    <r>
      <t>Waiting for 1</t>
    </r>
    <r>
      <rPr>
        <b/>
        <u/>
        <vertAlign val="superscript"/>
        <sz val="12"/>
        <color indexed="8"/>
        <rFont val="Arial"/>
        <family val="2"/>
      </rPr>
      <t>st</t>
    </r>
    <r>
      <rPr>
        <b/>
        <u/>
        <sz val="12"/>
        <color indexed="8"/>
        <rFont val="Arial"/>
        <family val="2"/>
      </rPr>
      <t xml:space="preserve"> Consultation</t>
    </r>
  </si>
  <si>
    <r>
      <t>Waiting For 2</t>
    </r>
    <r>
      <rPr>
        <b/>
        <u/>
        <vertAlign val="superscript"/>
        <sz val="12"/>
        <color indexed="8"/>
        <rFont val="Arial"/>
        <family val="2"/>
      </rPr>
      <t>nd</t>
    </r>
    <r>
      <rPr>
        <b/>
        <u/>
        <sz val="12"/>
        <color indexed="8"/>
        <rFont val="Arial"/>
        <family val="2"/>
      </rPr>
      <t xml:space="preserve"> Cons</t>
    </r>
  </si>
  <si>
    <t>Appointments Held YTD</t>
  </si>
  <si>
    <t>Law Centre</t>
  </si>
  <si>
    <t>YTD</t>
  </si>
  <si>
    <t>Max Waiting Time (wks)</t>
  </si>
  <si>
    <t>Priority</t>
  </si>
  <si>
    <t>Numbers Waiting</t>
  </si>
  <si>
    <t>Circuit Court Judicial Separation and Divorce</t>
  </si>
  <si>
    <t>Athlone</t>
  </si>
  <si>
    <t>Blanchardstown</t>
  </si>
  <si>
    <t>Castlebar</t>
  </si>
  <si>
    <t>Cavan</t>
  </si>
  <si>
    <t>Clondalkin</t>
  </si>
  <si>
    <t>Cork Popes Quay</t>
  </si>
  <si>
    <t>Cork South Mall</t>
  </si>
  <si>
    <t>Dundalk</t>
  </si>
  <si>
    <t>Ennis</t>
  </si>
  <si>
    <t>Galway Francis St</t>
  </si>
  <si>
    <t>Galway Seville House</t>
  </si>
  <si>
    <t>Jervis Street</t>
  </si>
  <si>
    <t>Kilkenny</t>
  </si>
  <si>
    <t>Letterkenny</t>
  </si>
  <si>
    <t>Limerick</t>
  </si>
  <si>
    <t>Longford</t>
  </si>
  <si>
    <t>Monaghan</t>
  </si>
  <si>
    <t>Navan</t>
  </si>
  <si>
    <t>Nenagh</t>
  </si>
  <si>
    <t>Newbridge</t>
  </si>
  <si>
    <t>Portlaoise</t>
  </si>
  <si>
    <t>Sligo</t>
  </si>
  <si>
    <t>Smithfield</t>
  </si>
  <si>
    <t>Tallaght</t>
  </si>
  <si>
    <t>Tralee</t>
  </si>
  <si>
    <t>Tullamore</t>
  </si>
  <si>
    <t>Waterford</t>
  </si>
  <si>
    <t>Wexford</t>
  </si>
  <si>
    <t>Wicklow</t>
  </si>
  <si>
    <t>District Court Private Family Law</t>
  </si>
  <si>
    <t>Referrals to Private Solicitors YTD</t>
  </si>
  <si>
    <t>Number of Applications</t>
  </si>
  <si>
    <t>This Month</t>
  </si>
  <si>
    <r>
      <t>1</t>
    </r>
    <r>
      <rPr>
        <b/>
        <vertAlign val="superscript"/>
        <sz val="12"/>
        <color indexed="8"/>
        <rFont val="Arial"/>
        <family val="2"/>
      </rPr>
      <t>st</t>
    </r>
    <r>
      <rPr>
        <b/>
        <sz val="12"/>
        <color indexed="8"/>
        <rFont val="Arial"/>
        <family val="2"/>
      </rPr>
      <t xml:space="preserve"> Cons</t>
    </r>
  </si>
  <si>
    <r>
      <t>2</t>
    </r>
    <r>
      <rPr>
        <b/>
        <vertAlign val="superscript"/>
        <sz val="12"/>
        <color indexed="8"/>
        <rFont val="Arial"/>
        <family val="2"/>
      </rPr>
      <t>nd</t>
    </r>
    <r>
      <rPr>
        <b/>
        <sz val="12"/>
        <color indexed="8"/>
        <rFont val="Arial"/>
        <family val="2"/>
      </rPr>
      <t xml:space="preserve"> Cons</t>
    </r>
  </si>
  <si>
    <t>No of solicitors</t>
  </si>
  <si>
    <t>Ballymun</t>
  </si>
  <si>
    <t>As at 31st January 2025</t>
  </si>
  <si>
    <t>Assisted Decision Making Capacity Act</t>
  </si>
  <si>
    <t>Minceir Traveller Support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</si>
</sst>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>
    <font>
      <sz val="10"/>
      <color theme="1"/>
      <name val="Verdana"/>
      <family val="2"/>
    </font>
    <font>
      <b/>
      <sz val="20"/>
      <color theme="1"/>
      <name val="Arial"/>
      <family val="2"/>
    </font>
    <font>
      <b/>
      <sz val="14"/>
      <color theme="1"/>
      <name val="Arial"/>
      <family val="2"/>
    </font>
    <font>
      <b/>
      <u/>
      <sz val="12"/>
      <color indexed="8"/>
      <name val="Arial"/>
      <family val="2"/>
    </font>
    <font>
      <b/>
      <u/>
      <vertAlign val="superscript"/>
      <sz val="12"/>
      <color indexed="8"/>
      <name val="Arial"/>
      <family val="2"/>
    </font>
    <font>
      <sz val="12"/>
      <color theme="1"/>
      <name val="Verdana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sz val="12"/>
      <color theme="1"/>
      <name val="Arial"/>
      <family val="2"/>
    </font>
    <font>
      <sz val="11"/>
      <color theme="1"/>
      <name val="Tw Cen MT"/>
      <family val="2"/>
      <scheme val="minor"/>
    </font>
    <font>
      <i/>
      <sz val="10"/>
      <color theme="1"/>
      <name val="Verdana"/>
      <family val="2"/>
    </font>
    <font>
      <b/>
      <vertAlign val="superscript"/>
      <sz val="12"/>
      <color indexed="8"/>
      <name val="Arial"/>
      <family val="2"/>
    </font>
    <font>
      <sz val="12"/>
      <name val="Arial"/>
      <family val="2"/>
    </font>
    <font>
      <sz val="10"/>
      <name val="Arial Unicode MS"/>
      <family val="2"/>
    </font>
    <font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59999389629810485"/>
        <bgColor indexed="64"/>
      </patternFill>
    </fill>
  </fills>
  <borders count="2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4" fillId="0" borderId="0"/>
  </cellStyleXfs>
  <cellXfs count="80">
    <xf numFmtId="0" fontId="0" fillId="0" borderId="0" xfId="0"/>
    <xf numFmtId="0" fontId="1" fillId="2" borderId="2" xfId="0" applyFont="1" applyFill="1" applyBorder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3" fillId="2" borderId="3" xfId="0" applyFont="1" applyFill="1" applyBorder="1" applyAlignment="1" applyProtection="1">
      <alignment horizontal="center" vertical="top" wrapText="1" readingOrder="1"/>
      <protection locked="0"/>
    </xf>
    <xf numFmtId="0" fontId="5" fillId="0" borderId="0" xfId="0" applyFont="1"/>
    <xf numFmtId="0" fontId="7" fillId="2" borderId="5" xfId="0" applyFont="1" applyFill="1" applyBorder="1" applyAlignment="1" applyProtection="1">
      <alignment horizontal="left" vertical="center" wrapText="1" indent="1" readingOrder="1"/>
      <protection locked="0"/>
    </xf>
    <xf numFmtId="0" fontId="7" fillId="3" borderId="6" xfId="0" applyFont="1" applyFill="1" applyBorder="1" applyAlignment="1" applyProtection="1">
      <alignment horizontal="center" vertical="top" wrapText="1" readingOrder="1"/>
      <protection locked="0"/>
    </xf>
    <xf numFmtId="0" fontId="7" fillId="4" borderId="6" xfId="0" applyFont="1" applyFill="1" applyBorder="1" applyAlignment="1" applyProtection="1">
      <alignment horizontal="center" vertical="top" wrapText="1" readingOrder="1"/>
      <protection locked="0"/>
    </xf>
    <xf numFmtId="0" fontId="7" fillId="7" borderId="6" xfId="0" applyFont="1" applyFill="1" applyBorder="1" applyAlignment="1" applyProtection="1">
      <alignment horizontal="center" vertical="top" wrapText="1" readingOrder="1"/>
      <protection locked="0"/>
    </xf>
    <xf numFmtId="0" fontId="7" fillId="2" borderId="7" xfId="0" applyFont="1" applyFill="1" applyBorder="1" applyAlignment="1" applyProtection="1">
      <alignment horizontal="left" vertical="center" wrapText="1" indent="1" readingOrder="1"/>
      <protection locked="0"/>
    </xf>
    <xf numFmtId="0" fontId="10" fillId="0" borderId="0" xfId="0" applyFont="1"/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6" fillId="6" borderId="4" xfId="0" applyFont="1" applyFill="1" applyBorder="1" applyAlignment="1" applyProtection="1">
      <alignment horizontal="center" vertical="center" wrapText="1" readingOrder="1"/>
      <protection locked="0"/>
    </xf>
    <xf numFmtId="0" fontId="6" fillId="3" borderId="4" xfId="0" applyFont="1" applyFill="1" applyBorder="1" applyAlignment="1" applyProtection="1">
      <alignment horizontal="center" vertical="center" wrapText="1" readingOrder="1"/>
      <protection locked="0"/>
    </xf>
    <xf numFmtId="0" fontId="6" fillId="4" borderId="4" xfId="0" applyFont="1" applyFill="1" applyBorder="1" applyAlignment="1" applyProtection="1">
      <alignment horizontal="center" vertical="center" wrapText="1" readingOrder="1"/>
      <protection locked="0"/>
    </xf>
    <xf numFmtId="0" fontId="6" fillId="5" borderId="4" xfId="0" applyFont="1" applyFill="1" applyBorder="1" applyAlignment="1" applyProtection="1">
      <alignment horizontal="center" vertical="center" wrapText="1" readingOrder="1"/>
      <protection locked="0"/>
    </xf>
    <xf numFmtId="0" fontId="6" fillId="7" borderId="4" xfId="0" applyFont="1" applyFill="1" applyBorder="1" applyAlignment="1" applyProtection="1">
      <alignment horizontal="center" vertical="center" wrapText="1" readingOrder="1"/>
      <protection locked="0"/>
    </xf>
    <xf numFmtId="0" fontId="5" fillId="0" borderId="0" xfId="0" applyFont="1" applyAlignment="1">
      <alignment vertical="center"/>
    </xf>
    <xf numFmtId="0" fontId="7" fillId="3" borderId="12" xfId="0" applyFont="1" applyFill="1" applyBorder="1" applyAlignment="1" applyProtection="1">
      <alignment horizontal="center" vertical="top" wrapText="1" readingOrder="1"/>
      <protection locked="0"/>
    </xf>
    <xf numFmtId="0" fontId="7" fillId="4" borderId="12" xfId="0" applyFont="1" applyFill="1" applyBorder="1" applyAlignment="1" applyProtection="1">
      <alignment horizontal="center" vertical="top" wrapText="1" readingOrder="1"/>
      <protection locked="0"/>
    </xf>
    <xf numFmtId="0" fontId="8" fillId="5" borderId="12" xfId="0" applyFont="1" applyFill="1" applyBorder="1" applyAlignment="1" applyProtection="1">
      <alignment horizontal="center" vertical="top" wrapText="1" readingOrder="1"/>
      <protection locked="0"/>
    </xf>
    <xf numFmtId="0" fontId="7" fillId="6" borderId="12" xfId="0" applyFont="1" applyFill="1" applyBorder="1" applyAlignment="1" applyProtection="1">
      <alignment horizontal="center" wrapText="1" readingOrder="1"/>
      <protection locked="0"/>
    </xf>
    <xf numFmtId="0" fontId="8" fillId="8" borderId="12" xfId="0" applyFont="1" applyFill="1" applyBorder="1" applyAlignment="1">
      <alignment horizontal="center"/>
    </xf>
    <xf numFmtId="0" fontId="7" fillId="7" borderId="12" xfId="0" applyFont="1" applyFill="1" applyBorder="1" applyAlignment="1" applyProtection="1">
      <alignment horizontal="center" vertical="top" wrapText="1" readingOrder="1"/>
      <protection locked="0"/>
    </xf>
    <xf numFmtId="0" fontId="8" fillId="5" borderId="6" xfId="0" applyFont="1" applyFill="1" applyBorder="1" applyAlignment="1" applyProtection="1">
      <alignment horizontal="center" vertical="top" wrapText="1" readingOrder="1"/>
      <protection locked="0"/>
    </xf>
    <xf numFmtId="0" fontId="7" fillId="6" borderId="6" xfId="0" applyFont="1" applyFill="1" applyBorder="1" applyAlignment="1" applyProtection="1">
      <alignment horizontal="center" wrapText="1" readingOrder="1"/>
      <protection locked="0"/>
    </xf>
    <xf numFmtId="0" fontId="8" fillId="8" borderId="6" xfId="0" applyFont="1" applyFill="1" applyBorder="1" applyAlignment="1">
      <alignment horizontal="center"/>
    </xf>
    <xf numFmtId="0" fontId="12" fillId="4" borderId="6" xfId="0" applyFont="1" applyFill="1" applyBorder="1" applyAlignment="1" applyProtection="1">
      <alignment horizontal="center" vertical="top" wrapText="1" readingOrder="1"/>
      <protection locked="0"/>
    </xf>
    <xf numFmtId="0" fontId="8" fillId="5" borderId="13" xfId="0" applyFont="1" applyFill="1" applyBorder="1" applyAlignment="1" applyProtection="1">
      <alignment horizontal="center" vertical="top" wrapText="1" readingOrder="1"/>
      <protection locked="0"/>
    </xf>
    <xf numFmtId="0" fontId="8" fillId="5" borderId="8" xfId="0" applyFont="1" applyFill="1" applyBorder="1" applyAlignment="1" applyProtection="1">
      <alignment horizontal="center" vertical="top" wrapText="1" readingOrder="1"/>
      <protection locked="0"/>
    </xf>
    <xf numFmtId="0" fontId="1" fillId="2" borderId="14" xfId="0" applyFont="1" applyFill="1" applyBorder="1" applyAlignment="1">
      <alignment vertical="center"/>
    </xf>
    <xf numFmtId="0" fontId="7" fillId="7" borderId="15" xfId="0" applyFont="1" applyFill="1" applyBorder="1" applyAlignment="1" applyProtection="1">
      <alignment horizontal="center" vertical="top" wrapText="1" readingOrder="1"/>
      <protection locked="0"/>
    </xf>
    <xf numFmtId="0" fontId="7" fillId="3" borderId="6" xfId="0" applyFont="1" applyFill="1" applyBorder="1" applyAlignment="1" applyProtection="1">
      <alignment horizontal="center" vertical="center" wrapText="1" readingOrder="1"/>
      <protection locked="0"/>
    </xf>
    <xf numFmtId="0" fontId="7" fillId="4" borderId="6" xfId="0" applyFont="1" applyFill="1" applyBorder="1" applyAlignment="1" applyProtection="1">
      <alignment horizontal="center" vertical="center" wrapText="1" readingOrder="1"/>
      <protection locked="0"/>
    </xf>
    <xf numFmtId="0" fontId="12" fillId="4" borderId="6" xfId="0" applyFont="1" applyFill="1" applyBorder="1" applyAlignment="1" applyProtection="1">
      <alignment horizontal="center" vertical="center" wrapText="1" readingOrder="1"/>
      <protection locked="0"/>
    </xf>
    <xf numFmtId="0" fontId="8" fillId="5" borderId="6" xfId="0" applyFont="1" applyFill="1" applyBorder="1" applyAlignment="1" applyProtection="1">
      <alignment horizontal="center" vertical="center" wrapText="1" readingOrder="1"/>
      <protection locked="0"/>
    </xf>
    <xf numFmtId="0" fontId="7" fillId="6" borderId="6" xfId="0" applyFont="1" applyFill="1" applyBorder="1" applyAlignment="1" applyProtection="1">
      <alignment horizontal="center" vertical="center" wrapText="1" readingOrder="1"/>
      <protection locked="0"/>
    </xf>
    <xf numFmtId="0" fontId="8" fillId="8" borderId="6" xfId="0" applyFont="1" applyFill="1" applyBorder="1" applyAlignment="1">
      <alignment horizontal="center" vertical="center" readingOrder="1"/>
    </xf>
    <xf numFmtId="0" fontId="7" fillId="7" borderId="6" xfId="0" applyFont="1" applyFill="1" applyBorder="1" applyAlignment="1" applyProtection="1">
      <alignment horizontal="center" vertical="center" wrapText="1" readingOrder="1"/>
      <protection locked="0"/>
    </xf>
    <xf numFmtId="0" fontId="7" fillId="7" borderId="8" xfId="0" applyFont="1" applyFill="1" applyBorder="1" applyAlignment="1" applyProtection="1">
      <alignment horizontal="center" vertical="top" wrapText="1" readingOrder="1"/>
      <protection locked="0"/>
    </xf>
    <xf numFmtId="0" fontId="7" fillId="7" borderId="16" xfId="0" applyFont="1" applyFill="1" applyBorder="1" applyAlignment="1" applyProtection="1">
      <alignment horizontal="center" vertical="top" wrapText="1" readingOrder="1"/>
      <protection locked="0"/>
    </xf>
    <xf numFmtId="0" fontId="7" fillId="7" borderId="18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top" wrapText="1" readingOrder="1"/>
      <protection locked="0"/>
    </xf>
    <xf numFmtId="0" fontId="7" fillId="7" borderId="19" xfId="0" applyFont="1" applyFill="1" applyBorder="1" applyAlignment="1" applyProtection="1">
      <alignment horizontal="center" vertical="top" wrapText="1" readingOrder="1"/>
      <protection locked="0"/>
    </xf>
    <xf numFmtId="0" fontId="7" fillId="7" borderId="20" xfId="0" applyFont="1" applyFill="1" applyBorder="1" applyAlignment="1" applyProtection="1">
      <alignment horizontal="center" vertical="top" wrapText="1" readingOrder="1"/>
      <protection locked="0"/>
    </xf>
    <xf numFmtId="0" fontId="7" fillId="7" borderId="14" xfId="0" applyFont="1" applyFill="1" applyBorder="1" applyAlignment="1" applyProtection="1">
      <alignment horizontal="center" vertical="center" wrapText="1" readingOrder="1"/>
      <protection locked="0"/>
    </xf>
    <xf numFmtId="0" fontId="7" fillId="7" borderId="21" xfId="0" applyFont="1" applyFill="1" applyBorder="1" applyAlignment="1" applyProtection="1">
      <alignment horizontal="center" vertical="top" wrapText="1" readingOrder="1"/>
      <protection locked="0"/>
    </xf>
    <xf numFmtId="0" fontId="7" fillId="2" borderId="23" xfId="0" applyFont="1" applyFill="1" applyBorder="1" applyAlignment="1" applyProtection="1">
      <alignment horizontal="left" vertical="center" wrapText="1" indent="1" readingOrder="1"/>
      <protection locked="0"/>
    </xf>
    <xf numFmtId="0" fontId="6" fillId="2" borderId="22" xfId="0" applyFont="1" applyFill="1" applyBorder="1" applyAlignment="1" applyProtection="1">
      <alignment horizontal="center" vertical="center" wrapText="1" readingOrder="1"/>
      <protection locked="0"/>
    </xf>
    <xf numFmtId="0" fontId="6" fillId="7" borderId="17" xfId="0" applyFont="1" applyFill="1" applyBorder="1" applyAlignment="1" applyProtection="1">
      <alignment horizontal="center" vertical="center" wrapText="1" readingOrder="1"/>
      <protection locked="0"/>
    </xf>
    <xf numFmtId="0" fontId="1" fillId="2" borderId="25" xfId="0" applyFont="1" applyFill="1" applyBorder="1" applyAlignment="1">
      <alignment vertical="center"/>
    </xf>
    <xf numFmtId="0" fontId="7" fillId="3" borderId="8" xfId="0" applyFont="1" applyFill="1" applyBorder="1" applyAlignment="1" applyProtection="1">
      <alignment horizontal="center" vertical="top" wrapText="1" readingOrder="1"/>
      <protection locked="0"/>
    </xf>
    <xf numFmtId="0" fontId="7" fillId="4" borderId="8" xfId="0" applyFont="1" applyFill="1" applyBorder="1" applyAlignment="1" applyProtection="1">
      <alignment horizontal="center" vertical="top" wrapText="1" readingOrder="1"/>
      <protection locked="0"/>
    </xf>
    <xf numFmtId="0" fontId="12" fillId="4" borderId="8" xfId="0" applyFont="1" applyFill="1" applyBorder="1" applyAlignment="1" applyProtection="1">
      <alignment horizontal="center" vertical="top" wrapText="1" readingOrder="1"/>
      <protection locked="0"/>
    </xf>
    <xf numFmtId="0" fontId="7" fillId="6" borderId="8" xfId="0" applyFont="1" applyFill="1" applyBorder="1" applyAlignment="1" applyProtection="1">
      <alignment horizontal="center" wrapText="1" readingOrder="1"/>
      <protection locked="0"/>
    </xf>
    <xf numFmtId="0" fontId="8" fillId="8" borderId="8" xfId="0" applyFont="1" applyFill="1" applyBorder="1" applyAlignment="1">
      <alignment horizontal="center"/>
    </xf>
    <xf numFmtId="0" fontId="7" fillId="7" borderId="26" xfId="0" applyFont="1" applyFill="1" applyBorder="1" applyAlignment="1" applyProtection="1">
      <alignment horizontal="center" vertical="top" wrapText="1" readingOrder="1"/>
      <protection locked="0"/>
    </xf>
    <xf numFmtId="0" fontId="7" fillId="3" borderId="27" xfId="0" applyFont="1" applyFill="1" applyBorder="1" applyAlignment="1" applyProtection="1">
      <alignment horizontal="center" vertical="top" wrapText="1" readingOrder="1"/>
      <protection locked="0"/>
    </xf>
    <xf numFmtId="0" fontId="7" fillId="4" borderId="27" xfId="0" applyFont="1" applyFill="1" applyBorder="1" applyAlignment="1" applyProtection="1">
      <alignment horizontal="center" vertical="top" wrapText="1" readingOrder="1"/>
      <protection locked="0"/>
    </xf>
    <xf numFmtId="0" fontId="7" fillId="7" borderId="27" xfId="0" applyFont="1" applyFill="1" applyBorder="1" applyAlignment="1" applyProtection="1">
      <alignment horizontal="center" vertical="top" wrapText="1" readingOrder="1"/>
      <protection locked="0"/>
    </xf>
    <xf numFmtId="0" fontId="8" fillId="5" borderId="27" xfId="0" applyFont="1" applyFill="1" applyBorder="1" applyAlignment="1" applyProtection="1">
      <alignment horizontal="center" vertical="top" wrapText="1" readingOrder="1"/>
      <protection locked="0"/>
    </xf>
    <xf numFmtId="0" fontId="7" fillId="6" borderId="27" xfId="0" applyFont="1" applyFill="1" applyBorder="1" applyAlignment="1" applyProtection="1">
      <alignment horizontal="center" wrapText="1" readingOrder="1"/>
      <protection locked="0"/>
    </xf>
    <xf numFmtId="0" fontId="8" fillId="8" borderId="27" xfId="0" applyFont="1" applyFill="1" applyBorder="1" applyAlignment="1">
      <alignment horizontal="center"/>
    </xf>
    <xf numFmtId="0" fontId="3" fillId="9" borderId="0" xfId="0" applyFont="1" applyFill="1" applyAlignment="1" applyProtection="1">
      <alignment horizontal="center" vertical="top" wrapText="1" readingOrder="1"/>
      <protection locked="0"/>
    </xf>
    <xf numFmtId="0" fontId="6" fillId="9" borderId="24" xfId="0" applyFont="1" applyFill="1" applyBorder="1" applyAlignment="1" applyProtection="1">
      <alignment horizontal="center" vertical="center" wrapText="1" readingOrder="1"/>
      <protection locked="0"/>
    </xf>
    <xf numFmtId="0" fontId="7" fillId="9" borderId="10" xfId="0" applyFont="1" applyFill="1" applyBorder="1" applyAlignment="1" applyProtection="1">
      <alignment horizontal="center" vertical="center" wrapText="1" readingOrder="1"/>
      <protection locked="0"/>
    </xf>
    <xf numFmtId="164" fontId="7" fillId="9" borderId="9" xfId="0" applyNumberFormat="1" applyFont="1" applyFill="1" applyBorder="1" applyAlignment="1" applyProtection="1">
      <alignment horizontal="center" vertical="center" wrapText="1" readingOrder="1"/>
      <protection locked="0"/>
    </xf>
    <xf numFmtId="164" fontId="7" fillId="9" borderId="11" xfId="0" applyNumberFormat="1" applyFont="1" applyFill="1" applyBorder="1" applyAlignment="1" applyProtection="1">
      <alignment horizontal="center" vertical="center" wrapText="1" readingOrder="1"/>
      <protection locked="0"/>
    </xf>
    <xf numFmtId="0" fontId="3" fillId="6" borderId="0" xfId="0" applyFont="1" applyFill="1" applyAlignment="1" applyProtection="1">
      <alignment horizontal="center" vertical="top" wrapText="1" readingOrder="1"/>
      <protection locked="0"/>
    </xf>
    <xf numFmtId="0" fontId="3" fillId="7" borderId="0" xfId="0" applyFont="1" applyFill="1" applyAlignment="1" applyProtection="1">
      <alignment horizontal="center" vertical="top" readingOrder="1"/>
      <protection locked="0"/>
    </xf>
    <xf numFmtId="0" fontId="3" fillId="7" borderId="14" xfId="0" applyFont="1" applyFill="1" applyBorder="1" applyAlignment="1" applyProtection="1">
      <alignment horizontal="center" vertical="top" readingOrder="1"/>
      <protection locked="0"/>
    </xf>
    <xf numFmtId="0" fontId="1" fillId="2" borderId="1" xfId="0" applyFont="1" applyFill="1" applyBorder="1" applyAlignment="1">
      <alignment horizontal="left" vertical="center" indent="1"/>
    </xf>
    <xf numFmtId="0" fontId="1" fillId="2" borderId="2" xfId="0" applyFont="1" applyFill="1" applyBorder="1" applyAlignment="1">
      <alignment horizontal="left" vertical="center" indent="1"/>
    </xf>
    <xf numFmtId="0" fontId="2" fillId="2" borderId="3" xfId="0" applyFont="1" applyFill="1" applyBorder="1" applyAlignment="1">
      <alignment horizontal="left" vertical="center" indent="1"/>
    </xf>
    <xf numFmtId="0" fontId="2" fillId="2" borderId="0" xfId="0" applyFont="1" applyFill="1" applyAlignment="1">
      <alignment horizontal="left" vertical="center" indent="1"/>
    </xf>
    <xf numFmtId="0" fontId="3" fillId="3" borderId="0" xfId="0" applyFont="1" applyFill="1" applyAlignment="1" applyProtection="1">
      <alignment horizontal="center" vertical="top" readingOrder="1"/>
      <protection locked="0"/>
    </xf>
    <xf numFmtId="0" fontId="3" fillId="4" borderId="0" xfId="0" applyFont="1" applyFill="1" applyAlignment="1" applyProtection="1">
      <alignment horizontal="center" vertical="top" readingOrder="1"/>
      <protection locked="0"/>
    </xf>
    <xf numFmtId="0" fontId="3" fillId="5" borderId="0" xfId="0" applyFont="1" applyFill="1" applyAlignment="1" applyProtection="1">
      <alignment horizontal="center" vertical="top" wrapText="1" readingOrder="1"/>
      <protection locked="0"/>
    </xf>
  </cellXfs>
  <cellStyles count="7">
    <cellStyle name="Normal" xfId="0" builtinId="0"/>
    <cellStyle name="Normal 2" xfId="2" xr:uid="{00000000-0005-0000-0000-000001000000}"/>
    <cellStyle name="Normal 2 2" xfId="3" xr:uid="{00000000-0005-0000-0000-000002000000}"/>
    <cellStyle name="Normal 3" xfId="1" xr:uid="{00000000-0005-0000-0000-000003000000}"/>
    <cellStyle name="Normal 3 2" xfId="4" xr:uid="{00000000-0005-0000-0000-000004000000}"/>
    <cellStyle name="Normal 4" xfId="5" xr:uid="{00000000-0005-0000-0000-000005000000}"/>
    <cellStyle name="Normal 5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J:\A%20-%20Service%20delivery%20and%20management%20information\Management%20Information%20EOS\2025%20Month%20Ends\Months%20Ends%20Summary%20Sheets%202025\Annual%20Total%20Sheets%202025.xlsx" TargetMode="External"/><Relationship Id="rId1" Type="http://schemas.openxmlformats.org/officeDocument/2006/relationships/externalLinkPath" Target="/A%20-%20Service%20delivery%20and%20management%20information/Management%20Information%20EOS/2025%20Month%20Ends/Months%20Ends%20Summary%20Sheets%202025/Annual%20Total%20Sheets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Number of IP Applications"/>
      <sheetName val="Number of other Applications"/>
      <sheetName val="Total Applications"/>
      <sheetName val="Waiting Times 1st Cons"/>
      <sheetName val="Number Waiting Priority Apps"/>
      <sheetName val="Numbers Waiting 1st Cons"/>
      <sheetName val="Waiting Times 2nd Cons"/>
      <sheetName val="Numbers Waiting 2nd Cons"/>
      <sheetName val="Number of 1st Cons Apps Held"/>
      <sheetName val="Number of Priority Apps Held"/>
      <sheetName val="Number of Childcare Cons Apps"/>
      <sheetName val="Number of 2nd Cons Apps Held"/>
      <sheetName val="Cases Closed"/>
      <sheetName val="District Court Family"/>
      <sheetName val="District Court Family Appeals"/>
      <sheetName val="District Court Childcare"/>
      <sheetName val="DC Childcare Appeals to CC"/>
      <sheetName val="CC Jud Sep &amp; Div"/>
      <sheetName val="IP certs"/>
      <sheetName val="ADMCA"/>
      <sheetName val="Web Stats"/>
    </sheetNames>
    <sheetDataSet>
      <sheetData sheetId="0"/>
      <sheetData sheetId="1"/>
      <sheetData sheetId="2">
        <row r="4">
          <cell r="C4">
            <v>29</v>
          </cell>
        </row>
        <row r="5">
          <cell r="C5">
            <v>61</v>
          </cell>
        </row>
        <row r="6">
          <cell r="C6">
            <v>8</v>
          </cell>
        </row>
        <row r="7">
          <cell r="C7">
            <v>23</v>
          </cell>
        </row>
        <row r="8">
          <cell r="C8">
            <v>11</v>
          </cell>
        </row>
        <row r="10">
          <cell r="C10">
            <v>19</v>
          </cell>
        </row>
        <row r="11">
          <cell r="C11">
            <v>129</v>
          </cell>
        </row>
        <row r="12">
          <cell r="C12">
            <v>61</v>
          </cell>
        </row>
        <row r="14">
          <cell r="C14">
            <v>42</v>
          </cell>
        </row>
        <row r="15">
          <cell r="C15">
            <v>32</v>
          </cell>
        </row>
        <row r="16">
          <cell r="C16">
            <v>29</v>
          </cell>
        </row>
        <row r="17">
          <cell r="C17">
            <v>113</v>
          </cell>
        </row>
        <row r="18">
          <cell r="C18">
            <v>37</v>
          </cell>
        </row>
        <row r="19">
          <cell r="C19">
            <v>14</v>
          </cell>
        </row>
        <row r="20">
          <cell r="C20">
            <v>32</v>
          </cell>
        </row>
        <row r="21">
          <cell r="C21">
            <v>41</v>
          </cell>
        </row>
        <row r="22">
          <cell r="C22">
            <v>85</v>
          </cell>
        </row>
        <row r="23">
          <cell r="C23">
            <v>29</v>
          </cell>
        </row>
        <row r="24">
          <cell r="C24">
            <v>46</v>
          </cell>
        </row>
        <row r="25">
          <cell r="C25">
            <v>8</v>
          </cell>
        </row>
        <row r="26">
          <cell r="C26">
            <v>9</v>
          </cell>
        </row>
        <row r="28">
          <cell r="C28">
            <v>40</v>
          </cell>
        </row>
        <row r="29">
          <cell r="C29">
            <v>40</v>
          </cell>
        </row>
        <row r="30">
          <cell r="C30">
            <v>26</v>
          </cell>
        </row>
        <row r="31">
          <cell r="C31">
            <v>19</v>
          </cell>
        </row>
        <row r="32">
          <cell r="C32">
            <v>19</v>
          </cell>
        </row>
        <row r="33">
          <cell r="C33">
            <v>39</v>
          </cell>
        </row>
        <row r="34">
          <cell r="C34">
            <v>646</v>
          </cell>
        </row>
        <row r="35">
          <cell r="C35">
            <v>18</v>
          </cell>
        </row>
        <row r="36">
          <cell r="C36">
            <v>53</v>
          </cell>
        </row>
        <row r="37">
          <cell r="C37">
            <v>24</v>
          </cell>
        </row>
        <row r="38">
          <cell r="C38">
            <v>33</v>
          </cell>
        </row>
        <row r="39">
          <cell r="C39">
            <v>41</v>
          </cell>
        </row>
        <row r="40">
          <cell r="C40">
            <v>40</v>
          </cell>
        </row>
      </sheetData>
      <sheetData sheetId="3">
        <row r="4">
          <cell r="C4">
            <v>8</v>
          </cell>
        </row>
        <row r="5">
          <cell r="C5">
            <v>18</v>
          </cell>
        </row>
        <row r="6">
          <cell r="C6">
            <v>8</v>
          </cell>
        </row>
        <row r="7">
          <cell r="C7">
            <v>23</v>
          </cell>
        </row>
        <row r="8">
          <cell r="C8">
            <v>30</v>
          </cell>
        </row>
        <row r="10">
          <cell r="C10">
            <v>12</v>
          </cell>
        </row>
        <row r="11">
          <cell r="C11">
            <v>13</v>
          </cell>
        </row>
        <row r="12">
          <cell r="C12">
            <v>12</v>
          </cell>
        </row>
        <row r="14">
          <cell r="C14">
            <v>1</v>
          </cell>
        </row>
        <row r="15">
          <cell r="C15">
            <v>16</v>
          </cell>
        </row>
        <row r="16">
          <cell r="C16">
            <v>20</v>
          </cell>
        </row>
        <row r="17">
          <cell r="C17">
            <v>9</v>
          </cell>
        </row>
        <row r="18">
          <cell r="C18">
            <v>25</v>
          </cell>
        </row>
        <row r="19">
          <cell r="C19">
            <v>16</v>
          </cell>
        </row>
        <row r="20">
          <cell r="C20">
            <v>17</v>
          </cell>
        </row>
        <row r="21">
          <cell r="C21">
            <v>7</v>
          </cell>
        </row>
        <row r="22">
          <cell r="C22">
            <v>28</v>
          </cell>
        </row>
        <row r="23">
          <cell r="C23">
            <v>36</v>
          </cell>
        </row>
        <row r="24">
          <cell r="C24">
            <v>21</v>
          </cell>
        </row>
        <row r="25">
          <cell r="C25">
            <v>12</v>
          </cell>
        </row>
        <row r="26">
          <cell r="C26">
            <v>14</v>
          </cell>
        </row>
        <row r="28">
          <cell r="C28">
            <v>23</v>
          </cell>
        </row>
        <row r="29">
          <cell r="C29">
            <v>12</v>
          </cell>
        </row>
        <row r="30">
          <cell r="C30">
            <v>17</v>
          </cell>
        </row>
        <row r="31">
          <cell r="C31">
            <v>38</v>
          </cell>
        </row>
        <row r="32">
          <cell r="C32">
            <v>48</v>
          </cell>
        </row>
        <row r="33">
          <cell r="C33">
            <v>21</v>
          </cell>
        </row>
        <row r="35">
          <cell r="C35">
            <v>34</v>
          </cell>
        </row>
        <row r="36">
          <cell r="C36">
            <v>10</v>
          </cell>
        </row>
        <row r="37">
          <cell r="C37">
            <v>10</v>
          </cell>
        </row>
        <row r="38">
          <cell r="C38">
            <v>25</v>
          </cell>
        </row>
        <row r="39">
          <cell r="C39">
            <v>14</v>
          </cell>
        </row>
        <row r="40">
          <cell r="C40">
            <v>28</v>
          </cell>
        </row>
      </sheetData>
      <sheetData sheetId="4">
        <row r="4">
          <cell r="C4">
            <v>0</v>
          </cell>
        </row>
        <row r="5">
          <cell r="C5">
            <v>4</v>
          </cell>
        </row>
        <row r="6">
          <cell r="C6">
            <v>0</v>
          </cell>
        </row>
        <row r="7">
          <cell r="C7">
            <v>4</v>
          </cell>
        </row>
        <row r="8">
          <cell r="C8">
            <v>3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7</v>
          </cell>
        </row>
        <row r="14">
          <cell r="C14">
            <v>5</v>
          </cell>
        </row>
        <row r="15">
          <cell r="C15">
            <v>6</v>
          </cell>
        </row>
        <row r="16">
          <cell r="C16">
            <v>3</v>
          </cell>
        </row>
        <row r="17">
          <cell r="C17">
            <v>0</v>
          </cell>
        </row>
        <row r="18">
          <cell r="C18">
            <v>5</v>
          </cell>
        </row>
        <row r="19">
          <cell r="N19">
            <v>0</v>
          </cell>
        </row>
        <row r="20">
          <cell r="N20">
            <v>0</v>
          </cell>
        </row>
        <row r="21">
          <cell r="N21">
            <v>0</v>
          </cell>
        </row>
        <row r="22">
          <cell r="N22">
            <v>0</v>
          </cell>
        </row>
        <row r="23">
          <cell r="N23">
            <v>0</v>
          </cell>
        </row>
        <row r="24">
          <cell r="N24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N28">
            <v>0</v>
          </cell>
        </row>
        <row r="29">
          <cell r="N29">
            <v>0</v>
          </cell>
        </row>
        <row r="30">
          <cell r="N30">
            <v>0</v>
          </cell>
        </row>
        <row r="31">
          <cell r="N31">
            <v>0</v>
          </cell>
        </row>
        <row r="32">
          <cell r="N32">
            <v>0</v>
          </cell>
        </row>
        <row r="33">
          <cell r="C33">
            <v>1</v>
          </cell>
        </row>
        <row r="35">
          <cell r="N35">
            <v>0</v>
          </cell>
        </row>
        <row r="36">
          <cell r="N36">
            <v>0</v>
          </cell>
        </row>
        <row r="37">
          <cell r="N37">
            <v>0</v>
          </cell>
        </row>
        <row r="38">
          <cell r="N38">
            <v>0</v>
          </cell>
        </row>
        <row r="39">
          <cell r="N39">
            <v>0</v>
          </cell>
        </row>
        <row r="40">
          <cell r="N40">
            <v>0</v>
          </cell>
        </row>
      </sheetData>
      <sheetData sheetId="5">
        <row r="4">
          <cell r="C4">
            <v>13</v>
          </cell>
        </row>
        <row r="5">
          <cell r="C5">
            <v>50</v>
          </cell>
        </row>
        <row r="6">
          <cell r="C6">
            <v>7</v>
          </cell>
        </row>
        <row r="7">
          <cell r="C7">
            <v>53</v>
          </cell>
        </row>
        <row r="8">
          <cell r="C8">
            <v>63</v>
          </cell>
        </row>
        <row r="10">
          <cell r="C10">
            <v>27</v>
          </cell>
        </row>
        <row r="11">
          <cell r="C11">
            <v>53</v>
          </cell>
        </row>
        <row r="12">
          <cell r="C12">
            <v>31</v>
          </cell>
        </row>
        <row r="14">
          <cell r="C14">
            <v>11</v>
          </cell>
        </row>
        <row r="15">
          <cell r="C15">
            <v>31</v>
          </cell>
        </row>
        <row r="16">
          <cell r="C16">
            <v>46</v>
          </cell>
        </row>
        <row r="17">
          <cell r="C17">
            <v>10</v>
          </cell>
        </row>
        <row r="18">
          <cell r="C18">
            <v>72</v>
          </cell>
        </row>
        <row r="19">
          <cell r="C19">
            <v>19</v>
          </cell>
        </row>
        <row r="20">
          <cell r="C20">
            <v>26</v>
          </cell>
        </row>
        <row r="21">
          <cell r="C21">
            <v>19</v>
          </cell>
        </row>
        <row r="22">
          <cell r="C22">
            <v>109</v>
          </cell>
        </row>
        <row r="23">
          <cell r="C23">
            <v>49</v>
          </cell>
        </row>
        <row r="24">
          <cell r="C24">
            <v>13</v>
          </cell>
        </row>
        <row r="25">
          <cell r="C25">
            <v>5</v>
          </cell>
        </row>
        <row r="26">
          <cell r="C26">
            <v>5</v>
          </cell>
        </row>
        <row r="28">
          <cell r="C28">
            <v>44</v>
          </cell>
        </row>
        <row r="29">
          <cell r="C29">
            <v>27</v>
          </cell>
        </row>
        <row r="30">
          <cell r="C30">
            <v>14</v>
          </cell>
        </row>
        <row r="31">
          <cell r="C31">
            <v>34</v>
          </cell>
        </row>
        <row r="32">
          <cell r="C32">
            <v>138</v>
          </cell>
        </row>
        <row r="33">
          <cell r="C33">
            <v>52</v>
          </cell>
        </row>
        <row r="35">
          <cell r="C35">
            <v>61</v>
          </cell>
        </row>
        <row r="36">
          <cell r="C36">
            <v>29</v>
          </cell>
        </row>
        <row r="37">
          <cell r="C37">
            <v>19</v>
          </cell>
        </row>
        <row r="38">
          <cell r="C38">
            <v>37</v>
          </cell>
        </row>
        <row r="39">
          <cell r="C39">
            <v>25</v>
          </cell>
        </row>
        <row r="40">
          <cell r="C40">
            <v>41</v>
          </cell>
        </row>
      </sheetData>
      <sheetData sheetId="6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4">
          <cell r="C14">
            <v>0</v>
          </cell>
        </row>
        <row r="15">
          <cell r="C15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</sheetData>
      <sheetData sheetId="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9">
          <cell r="C9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3">
          <cell r="C13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7">
          <cell r="C27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0</v>
          </cell>
        </row>
        <row r="34">
          <cell r="C34">
            <v>0</v>
          </cell>
        </row>
        <row r="35">
          <cell r="C35">
            <v>0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0</v>
          </cell>
        </row>
        <row r="40">
          <cell r="C40">
            <v>0</v>
          </cell>
        </row>
        <row r="41">
          <cell r="C41">
            <v>0</v>
          </cell>
        </row>
      </sheetData>
      <sheetData sheetId="8">
        <row r="4">
          <cell r="C4">
            <v>5</v>
          </cell>
        </row>
        <row r="5">
          <cell r="C5">
            <v>10</v>
          </cell>
        </row>
        <row r="6">
          <cell r="C6">
            <v>2</v>
          </cell>
        </row>
        <row r="7">
          <cell r="C7">
            <v>22</v>
          </cell>
        </row>
        <row r="8">
          <cell r="C8">
            <v>5</v>
          </cell>
        </row>
        <row r="10">
          <cell r="C10">
            <v>18</v>
          </cell>
        </row>
        <row r="11">
          <cell r="C11">
            <v>51</v>
          </cell>
        </row>
        <row r="12">
          <cell r="C12">
            <v>32</v>
          </cell>
        </row>
        <row r="14">
          <cell r="C14">
            <v>10</v>
          </cell>
        </row>
        <row r="15">
          <cell r="C15">
            <v>14</v>
          </cell>
        </row>
        <row r="16">
          <cell r="C16">
            <v>23</v>
          </cell>
        </row>
        <row r="17">
          <cell r="C17">
            <v>111</v>
          </cell>
        </row>
        <row r="18">
          <cell r="C18">
            <v>27</v>
          </cell>
        </row>
        <row r="19">
          <cell r="C19">
            <v>6</v>
          </cell>
        </row>
        <row r="20">
          <cell r="C20">
            <v>9</v>
          </cell>
        </row>
        <row r="21">
          <cell r="C21">
            <v>15</v>
          </cell>
        </row>
        <row r="22">
          <cell r="C22">
            <v>24</v>
          </cell>
        </row>
        <row r="23">
          <cell r="C23">
            <v>11</v>
          </cell>
        </row>
        <row r="24">
          <cell r="C24">
            <v>10</v>
          </cell>
        </row>
        <row r="25">
          <cell r="C25">
            <v>3</v>
          </cell>
        </row>
        <row r="26">
          <cell r="C26">
            <v>7</v>
          </cell>
        </row>
        <row r="28">
          <cell r="C28">
            <v>9</v>
          </cell>
        </row>
        <row r="29">
          <cell r="C29">
            <v>11</v>
          </cell>
        </row>
        <row r="30">
          <cell r="C30">
            <v>8</v>
          </cell>
        </row>
        <row r="31">
          <cell r="C31">
            <v>4</v>
          </cell>
        </row>
        <row r="32">
          <cell r="C32">
            <v>10</v>
          </cell>
        </row>
        <row r="33">
          <cell r="C33">
            <v>15</v>
          </cell>
        </row>
        <row r="34">
          <cell r="C34">
            <v>83</v>
          </cell>
        </row>
        <row r="35">
          <cell r="C35">
            <v>4</v>
          </cell>
        </row>
        <row r="36">
          <cell r="C36">
            <v>20</v>
          </cell>
        </row>
        <row r="37">
          <cell r="C37">
            <v>10</v>
          </cell>
        </row>
        <row r="38">
          <cell r="C38">
            <v>9</v>
          </cell>
        </row>
        <row r="39">
          <cell r="C39">
            <v>12</v>
          </cell>
        </row>
        <row r="40">
          <cell r="C40">
            <v>5</v>
          </cell>
        </row>
      </sheetData>
      <sheetData sheetId="9">
        <row r="4">
          <cell r="C4">
            <v>1</v>
          </cell>
        </row>
        <row r="5">
          <cell r="C5">
            <v>5</v>
          </cell>
        </row>
        <row r="6">
          <cell r="C6">
            <v>1</v>
          </cell>
        </row>
        <row r="7">
          <cell r="C7">
            <v>9</v>
          </cell>
        </row>
        <row r="8">
          <cell r="C8">
            <v>2</v>
          </cell>
        </row>
        <row r="10">
          <cell r="C10">
            <v>2</v>
          </cell>
        </row>
        <row r="11">
          <cell r="C11">
            <v>40</v>
          </cell>
        </row>
        <row r="12">
          <cell r="C12">
            <v>19</v>
          </cell>
        </row>
        <row r="14">
          <cell r="C14">
            <v>5</v>
          </cell>
        </row>
        <row r="15">
          <cell r="C15">
            <v>3</v>
          </cell>
        </row>
        <row r="16">
          <cell r="C16">
            <v>3</v>
          </cell>
        </row>
        <row r="17">
          <cell r="C17">
            <v>108</v>
          </cell>
        </row>
        <row r="18">
          <cell r="C18">
            <v>4</v>
          </cell>
        </row>
        <row r="19">
          <cell r="C19">
            <v>1</v>
          </cell>
        </row>
        <row r="20">
          <cell r="C20">
            <v>4</v>
          </cell>
        </row>
        <row r="21">
          <cell r="C21">
            <v>5</v>
          </cell>
        </row>
        <row r="22">
          <cell r="C22">
            <v>6</v>
          </cell>
        </row>
        <row r="23">
          <cell r="C23">
            <v>8</v>
          </cell>
        </row>
        <row r="24">
          <cell r="C24">
            <v>10</v>
          </cell>
        </row>
        <row r="25">
          <cell r="C25">
            <v>1</v>
          </cell>
        </row>
        <row r="26">
          <cell r="C26">
            <v>5</v>
          </cell>
        </row>
        <row r="28">
          <cell r="C28">
            <v>1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1</v>
          </cell>
        </row>
        <row r="32">
          <cell r="C32">
            <v>3</v>
          </cell>
        </row>
        <row r="33">
          <cell r="C33">
            <v>5</v>
          </cell>
        </row>
        <row r="34">
          <cell r="C34">
            <v>83</v>
          </cell>
        </row>
        <row r="35">
          <cell r="C35">
            <v>2</v>
          </cell>
        </row>
        <row r="36">
          <cell r="C36">
            <v>8</v>
          </cell>
        </row>
        <row r="37">
          <cell r="C37">
            <v>1</v>
          </cell>
        </row>
        <row r="38">
          <cell r="C38">
            <v>0</v>
          </cell>
        </row>
        <row r="39">
          <cell r="C39">
            <v>3</v>
          </cell>
        </row>
        <row r="40">
          <cell r="C40">
            <v>2</v>
          </cell>
        </row>
      </sheetData>
      <sheetData sheetId="10"/>
      <sheetData sheetId="11">
        <row r="4">
          <cell r="D4">
            <v>0</v>
          </cell>
        </row>
      </sheetData>
      <sheetData sheetId="12"/>
      <sheetData sheetId="13">
        <row r="4">
          <cell r="C4">
            <v>9</v>
          </cell>
        </row>
        <row r="5">
          <cell r="C5">
            <v>18</v>
          </cell>
        </row>
        <row r="6">
          <cell r="C6">
            <v>2</v>
          </cell>
        </row>
        <row r="7">
          <cell r="C7">
            <v>5</v>
          </cell>
        </row>
        <row r="8">
          <cell r="C8">
            <v>3</v>
          </cell>
        </row>
        <row r="10">
          <cell r="C10">
            <v>4</v>
          </cell>
        </row>
        <row r="11">
          <cell r="C11">
            <v>19</v>
          </cell>
        </row>
        <row r="12">
          <cell r="C12">
            <v>23</v>
          </cell>
        </row>
        <row r="14">
          <cell r="C14">
            <v>16</v>
          </cell>
        </row>
        <row r="15">
          <cell r="C15">
            <v>18</v>
          </cell>
        </row>
        <row r="16">
          <cell r="C16">
            <v>13</v>
          </cell>
        </row>
        <row r="17">
          <cell r="C17">
            <v>6</v>
          </cell>
        </row>
        <row r="18">
          <cell r="C18">
            <v>5</v>
          </cell>
        </row>
        <row r="19">
          <cell r="C19">
            <v>0</v>
          </cell>
        </row>
        <row r="20">
          <cell r="C20">
            <v>20</v>
          </cell>
        </row>
        <row r="21">
          <cell r="C21">
            <v>12</v>
          </cell>
        </row>
        <row r="22">
          <cell r="C22">
            <v>44</v>
          </cell>
        </row>
        <row r="23">
          <cell r="C23">
            <v>21</v>
          </cell>
        </row>
        <row r="24">
          <cell r="C24">
            <v>0</v>
          </cell>
        </row>
        <row r="25">
          <cell r="C25">
            <v>1</v>
          </cell>
        </row>
        <row r="26">
          <cell r="C26">
            <v>8</v>
          </cell>
        </row>
        <row r="28">
          <cell r="C28">
            <v>29</v>
          </cell>
        </row>
        <row r="29">
          <cell r="C29">
            <v>15</v>
          </cell>
        </row>
        <row r="30">
          <cell r="C30">
            <v>17</v>
          </cell>
        </row>
        <row r="31">
          <cell r="C31">
            <v>6</v>
          </cell>
        </row>
        <row r="32">
          <cell r="C32">
            <v>2</v>
          </cell>
        </row>
        <row r="33">
          <cell r="C33">
            <v>4</v>
          </cell>
        </row>
        <row r="35">
          <cell r="C35">
            <v>2</v>
          </cell>
        </row>
        <row r="36">
          <cell r="C36">
            <v>22</v>
          </cell>
        </row>
        <row r="37">
          <cell r="C37">
            <v>9</v>
          </cell>
        </row>
        <row r="38">
          <cell r="C38">
            <v>15</v>
          </cell>
        </row>
        <row r="39">
          <cell r="C39">
            <v>17</v>
          </cell>
        </row>
        <row r="40">
          <cell r="C40">
            <v>21</v>
          </cell>
        </row>
      </sheetData>
      <sheetData sheetId="14">
        <row r="4">
          <cell r="C4">
            <v>0</v>
          </cell>
        </row>
        <row r="5">
          <cell r="C5">
            <v>1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10">
          <cell r="C10">
            <v>1</v>
          </cell>
        </row>
        <row r="11">
          <cell r="C11">
            <v>1</v>
          </cell>
        </row>
        <row r="12">
          <cell r="C12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2</v>
          </cell>
        </row>
        <row r="21">
          <cell r="C21">
            <v>0</v>
          </cell>
        </row>
        <row r="22">
          <cell r="C22">
            <v>1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0</v>
          </cell>
        </row>
        <row r="31">
          <cell r="C31">
            <v>0</v>
          </cell>
        </row>
        <row r="32">
          <cell r="C32">
            <v>0</v>
          </cell>
        </row>
        <row r="33">
          <cell r="C33">
            <v>4</v>
          </cell>
        </row>
        <row r="35">
          <cell r="C35">
            <v>0</v>
          </cell>
        </row>
        <row r="36">
          <cell r="C36">
            <v>1</v>
          </cell>
        </row>
        <row r="37">
          <cell r="C37">
            <v>0</v>
          </cell>
        </row>
        <row r="38">
          <cell r="C38">
            <v>0</v>
          </cell>
        </row>
        <row r="39">
          <cell r="C39">
            <v>1</v>
          </cell>
        </row>
        <row r="40">
          <cell r="C40">
            <v>0</v>
          </cell>
        </row>
      </sheetData>
      <sheetData sheetId="15"/>
      <sheetData sheetId="16"/>
      <sheetData sheetId="17">
        <row r="4">
          <cell r="C4">
            <v>0</v>
          </cell>
        </row>
        <row r="5">
          <cell r="C5">
            <v>0</v>
          </cell>
        </row>
        <row r="6">
          <cell r="C6">
            <v>0</v>
          </cell>
        </row>
        <row r="7">
          <cell r="C7">
            <v>0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0</v>
          </cell>
        </row>
        <row r="12">
          <cell r="C12">
            <v>0</v>
          </cell>
        </row>
        <row r="14">
          <cell r="C14">
            <v>0</v>
          </cell>
        </row>
        <row r="15">
          <cell r="C15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1</v>
          </cell>
        </row>
        <row r="19">
          <cell r="C19">
            <v>0</v>
          </cell>
        </row>
        <row r="20">
          <cell r="C20">
            <v>0</v>
          </cell>
        </row>
        <row r="21">
          <cell r="C21">
            <v>0</v>
          </cell>
        </row>
        <row r="22">
          <cell r="C22">
            <v>2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29">
          <cell r="C29">
            <v>0</v>
          </cell>
        </row>
        <row r="30">
          <cell r="C30">
            <v>0</v>
          </cell>
        </row>
        <row r="31">
          <cell r="C31">
            <v>1</v>
          </cell>
        </row>
        <row r="32">
          <cell r="C32">
            <v>1</v>
          </cell>
        </row>
        <row r="33">
          <cell r="C33">
            <v>0</v>
          </cell>
        </row>
        <row r="35">
          <cell r="C35">
            <v>4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</v>
          </cell>
        </row>
        <row r="39">
          <cell r="C39">
            <v>0</v>
          </cell>
        </row>
        <row r="40">
          <cell r="C40">
            <v>0</v>
          </cell>
        </row>
      </sheetData>
      <sheetData sheetId="18"/>
      <sheetData sheetId="19">
        <row r="4">
          <cell r="C4">
            <v>0</v>
          </cell>
        </row>
        <row r="5">
          <cell r="C5">
            <v>27</v>
          </cell>
        </row>
        <row r="6">
          <cell r="C6">
            <v>0</v>
          </cell>
        </row>
        <row r="7">
          <cell r="C7">
            <v>2</v>
          </cell>
        </row>
        <row r="8">
          <cell r="C8">
            <v>0</v>
          </cell>
        </row>
        <row r="10">
          <cell r="C10">
            <v>0</v>
          </cell>
        </row>
        <row r="11">
          <cell r="C11">
            <v>1</v>
          </cell>
        </row>
        <row r="12">
          <cell r="C12">
            <v>5</v>
          </cell>
        </row>
        <row r="14">
          <cell r="C14">
            <v>0</v>
          </cell>
        </row>
        <row r="15">
          <cell r="C15">
            <v>4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0">
          <cell r="C20">
            <v>3</v>
          </cell>
        </row>
        <row r="21">
          <cell r="C21">
            <v>4</v>
          </cell>
        </row>
        <row r="22">
          <cell r="C22">
            <v>6</v>
          </cell>
        </row>
        <row r="23">
          <cell r="C23">
            <v>0</v>
          </cell>
        </row>
        <row r="24">
          <cell r="C24">
            <v>22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29">
          <cell r="C29">
            <v>1</v>
          </cell>
        </row>
        <row r="30">
          <cell r="C30">
            <v>2</v>
          </cell>
        </row>
        <row r="31">
          <cell r="C31">
            <v>1</v>
          </cell>
        </row>
        <row r="32">
          <cell r="C32">
            <v>0</v>
          </cell>
        </row>
        <row r="33">
          <cell r="C33">
            <v>2</v>
          </cell>
        </row>
        <row r="35">
          <cell r="C35">
            <v>2</v>
          </cell>
        </row>
        <row r="36">
          <cell r="C36">
            <v>0</v>
          </cell>
        </row>
        <row r="37">
          <cell r="C37">
            <v>0</v>
          </cell>
        </row>
        <row r="38">
          <cell r="C38">
            <v>1</v>
          </cell>
        </row>
        <row r="39">
          <cell r="C39">
            <v>0</v>
          </cell>
        </row>
        <row r="40">
          <cell r="C40">
            <v>1</v>
          </cell>
        </row>
      </sheetData>
      <sheetData sheetId="20"/>
    </sheetDataSet>
  </externalBook>
</externalLink>
</file>

<file path=xl/theme/_rels/theme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Integral">
  <a:themeElements>
    <a:clrScheme name="Green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Integral">
      <a:majorFont>
        <a:latin typeface="Tw Cen MT Condensed" panose="020B06060201040202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Grek" typeface="Calibri"/>
        <a:font script="Cyrl" typeface="Calibri"/>
        <a:font script="Jpan" typeface="メイリオ"/>
        <a:font script="Hang" typeface="HY얕은샘물M"/>
        <a:font script="Hans" typeface="华文仿宋"/>
        <a:font script="Hant" typeface="微軟正黑體"/>
        <a:font script="Arab" typeface="Arial"/>
        <a:font script="Hebr" typeface="Levenim MT"/>
        <a:font script="Thai" typeface="Freesia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Integral">
      <a:fillStyleLst>
        <a:solidFill>
          <a:schemeClr val="phClr"/>
        </a:solidFill>
        <a:gradFill rotWithShape="1">
          <a:gsLst>
            <a:gs pos="0">
              <a:schemeClr val="phClr">
                <a:tint val="83000"/>
                <a:satMod val="100000"/>
                <a:lumMod val="100000"/>
              </a:schemeClr>
            </a:gs>
            <a:gs pos="100000">
              <a:schemeClr val="phClr">
                <a:tint val="61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  <a:gradFill rotWithShape="1">
          <a:gsLst>
            <a:gs pos="0">
              <a:schemeClr val="phClr">
                <a:tint val="100000"/>
                <a:shade val="85000"/>
                <a:satMod val="100000"/>
                <a:lumMod val="100000"/>
              </a:schemeClr>
            </a:gs>
            <a:gs pos="100000">
              <a:schemeClr val="phClr">
                <a:tint val="90000"/>
                <a:shade val="100000"/>
                <a:satMod val="150000"/>
                <a:lumMod val="100000"/>
              </a:schemeClr>
            </a:gs>
          </a:gsLst>
          <a:path path="circle">
            <a:fillToRect l="100000" t="100000" r="100000" b="100000"/>
          </a:path>
        </a:gradFill>
      </a:fillStyleLst>
      <a:lnStyleLst>
        <a:ln w="9525" cap="flat" cmpd="sng" algn="ctr">
          <a:solidFill>
            <a:schemeClr val="phClr"/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1905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2700" dir="5400000" algn="ctr" rotWithShape="0">
              <a:srgbClr val="000000">
                <a:alpha val="50000"/>
              </a:srgbClr>
            </a:outerShdw>
          </a:effectLst>
        </a:effectStyle>
        <a:effectStyle>
          <a:effectLst>
            <a:outerShdw blurRad="76200" dist="25400" dir="5400000" algn="ctr" rotWithShape="0">
              <a:srgbClr val="000000">
                <a:alpha val="60000"/>
              </a:srgbClr>
            </a:outerShdw>
          </a:effectLst>
          <a:scene3d>
            <a:camera prst="orthographicFront">
              <a:rot lat="0" lon="0" rev="0"/>
            </a:camera>
            <a:lightRig rig="flat" dir="t">
              <a:rot lat="0" lon="0" rev="3600000"/>
            </a:lightRig>
          </a:scene3d>
          <a:sp3d contourW="12700" prstMaterial="flat">
            <a:bevelT w="38100" h="44450" prst="angle"/>
            <a:contourClr>
              <a:schemeClr val="phClr">
                <a:shade val="35000"/>
                <a:satMod val="16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hade val="85000"/>
            <a:satMod val="125000"/>
          </a:schemeClr>
        </a:solidFill>
        <a:blipFill rotWithShape="1">
          <a:blip xmlns:r="http://schemas.openxmlformats.org/officeDocument/2006/relationships" r:embed="rId1">
            <a:duotone>
              <a:schemeClr val="phClr">
                <a:tint val="95000"/>
                <a:shade val="74000"/>
                <a:satMod val="230000"/>
              </a:schemeClr>
              <a:schemeClr val="phClr">
                <a:tint val="92000"/>
                <a:shade val="69000"/>
                <a:satMod val="250000"/>
              </a:schemeClr>
            </a:duotone>
          </a:blip>
          <a:tile tx="0" ty="0" sx="40000" sy="40000" flip="none" algn="tl"/>
        </a:blip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Integral" id="{3577F8C9-A904-41D8-97D2-FD898F53F20E}" vid="{682D6EBE-8D36-4FF2-9DB3-F3D8D7B6715D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37"/>
  <sheetViews>
    <sheetView tabSelected="1" zoomScale="80" zoomScaleNormal="80" workbookViewId="0">
      <pane xSplit="1" topLeftCell="B1" activePane="topRight" state="frozen"/>
      <selection activeCell="A5" sqref="A5"/>
      <selection pane="topRight" activeCell="M18" sqref="M18"/>
    </sheetView>
  </sheetViews>
  <sheetFormatPr defaultRowHeight="12.75"/>
  <cols>
    <col min="1" max="1" width="23.5" customWidth="1"/>
    <col min="2" max="2" width="15.625" bestFit="1" customWidth="1"/>
    <col min="3" max="3" width="11.75" bestFit="1" customWidth="1"/>
    <col min="4" max="4" width="14.625" customWidth="1"/>
    <col min="5" max="5" width="12.625" customWidth="1"/>
    <col min="6" max="6" width="8" bestFit="1" customWidth="1"/>
    <col min="7" max="7" width="12.625" customWidth="1"/>
    <col min="8" max="8" width="12.625" hidden="1" customWidth="1"/>
    <col min="9" max="9" width="12.25" hidden="1" customWidth="1"/>
    <col min="10" max="10" width="11.125" customWidth="1"/>
    <col min="11" max="11" width="9.625" style="11" hidden="1" customWidth="1"/>
    <col min="12" max="12" width="13.75" customWidth="1"/>
    <col min="13" max="13" width="21.625" customWidth="1"/>
    <col min="14" max="14" width="21.5" bestFit="1" customWidth="1"/>
    <col min="15" max="15" width="21.5" customWidth="1"/>
  </cols>
  <sheetData>
    <row r="1" spans="1:15" ht="27" thickTop="1">
      <c r="A1" s="73" t="s">
        <v>0</v>
      </c>
      <c r="B1" s="74"/>
      <c r="C1" s="74"/>
      <c r="D1" s="74"/>
      <c r="E1" s="1"/>
      <c r="F1" s="1"/>
      <c r="G1" s="1"/>
      <c r="H1" s="1"/>
      <c r="I1" s="1"/>
      <c r="J1" s="1"/>
      <c r="K1" s="1"/>
      <c r="L1" s="1"/>
      <c r="M1" s="1"/>
      <c r="N1" s="1"/>
      <c r="O1" s="52"/>
    </row>
    <row r="2" spans="1:15" ht="26.25">
      <c r="A2" s="75" t="s">
        <v>47</v>
      </c>
      <c r="B2" s="76"/>
      <c r="C2" s="76"/>
      <c r="D2" s="2"/>
      <c r="E2" s="3"/>
      <c r="F2" s="3"/>
      <c r="G2" s="3"/>
      <c r="H2" s="3"/>
      <c r="I2" s="3"/>
      <c r="J2" s="3"/>
      <c r="K2" s="3"/>
      <c r="L2" s="3"/>
      <c r="M2" s="3"/>
      <c r="N2" s="3"/>
      <c r="O2" s="32"/>
    </row>
    <row r="3" spans="1:15" ht="26.25">
      <c r="A3" s="12"/>
      <c r="B3" s="13"/>
      <c r="C3" s="13"/>
      <c r="D3" s="2"/>
      <c r="E3" s="3"/>
      <c r="F3" s="3"/>
      <c r="G3" s="3"/>
      <c r="H3" s="3"/>
      <c r="I3" s="3"/>
      <c r="J3" s="3"/>
      <c r="K3" s="3"/>
      <c r="L3" s="3"/>
      <c r="M3" s="3"/>
      <c r="N3" s="3"/>
      <c r="O3" s="32"/>
    </row>
    <row r="4" spans="1:15" s="5" customFormat="1" ht="18.75" customHeight="1">
      <c r="A4" s="4"/>
      <c r="B4" s="65" t="s">
        <v>45</v>
      </c>
      <c r="C4" s="77" t="s">
        <v>41</v>
      </c>
      <c r="D4" s="77"/>
      <c r="E4" s="78" t="s">
        <v>1</v>
      </c>
      <c r="F4" s="78"/>
      <c r="G4" s="78"/>
      <c r="H4" s="79" t="s">
        <v>2</v>
      </c>
      <c r="I4" s="79"/>
      <c r="J4" s="70" t="s">
        <v>3</v>
      </c>
      <c r="K4" s="70"/>
      <c r="L4" s="70"/>
      <c r="M4" s="71" t="s">
        <v>40</v>
      </c>
      <c r="N4" s="71"/>
      <c r="O4" s="72"/>
    </row>
    <row r="5" spans="1:15" s="19" customFormat="1" ht="60" customHeight="1" thickBot="1">
      <c r="A5" s="50" t="s">
        <v>4</v>
      </c>
      <c r="B5" s="66"/>
      <c r="C5" s="15" t="s">
        <v>42</v>
      </c>
      <c r="D5" s="15" t="s">
        <v>5</v>
      </c>
      <c r="E5" s="16" t="s">
        <v>6</v>
      </c>
      <c r="F5" s="16" t="s">
        <v>7</v>
      </c>
      <c r="G5" s="16" t="s">
        <v>8</v>
      </c>
      <c r="H5" s="17" t="s">
        <v>6</v>
      </c>
      <c r="I5" s="17" t="s">
        <v>8</v>
      </c>
      <c r="J5" s="14" t="s">
        <v>43</v>
      </c>
      <c r="K5" s="14" t="s">
        <v>44</v>
      </c>
      <c r="L5" s="14" t="s">
        <v>7</v>
      </c>
      <c r="M5" s="18" t="s">
        <v>39</v>
      </c>
      <c r="N5" s="18" t="s">
        <v>9</v>
      </c>
      <c r="O5" s="51" t="s">
        <v>48</v>
      </c>
    </row>
    <row r="6" spans="1:15" s="5" customFormat="1" ht="15">
      <c r="A6" s="49" t="s">
        <v>10</v>
      </c>
      <c r="B6" s="67">
        <v>3.1</v>
      </c>
      <c r="C6" s="20">
        <f>'[1]Total Applications'!$C$4</f>
        <v>29</v>
      </c>
      <c r="D6" s="20">
        <f>'[1]Total Applications'!$C$4</f>
        <v>29</v>
      </c>
      <c r="E6" s="21">
        <f>MAX('[1]Waiting Times 1st Cons'!$C4:$C4)</f>
        <v>8</v>
      </c>
      <c r="F6" s="21">
        <f>'[1]Number Waiting Priority Apps'!$C$4</f>
        <v>0</v>
      </c>
      <c r="G6" s="21">
        <f>'[1]Numbers Waiting 1st Cons'!$C$4</f>
        <v>13</v>
      </c>
      <c r="H6" s="22">
        <f>MAX('[1]Waiting Times 2nd Cons'!$C4:$C5)</f>
        <v>0</v>
      </c>
      <c r="I6" s="22">
        <f>SUM('[1]Numbers Waiting 2nd Cons'!$C4:$C5)</f>
        <v>0</v>
      </c>
      <c r="J6" s="23">
        <f>'[1]Number of 1st Cons Apps Held'!$C$4</f>
        <v>5</v>
      </c>
      <c r="K6" s="24">
        <f>'[1]Numbers Waiting 2nd Cons'!$C$4+'[1]Numbers Waiting 2nd Cons'!$C$5</f>
        <v>0</v>
      </c>
      <c r="L6" s="23">
        <f>'[1]Number of Priority Apps Held'!$C$4</f>
        <v>1</v>
      </c>
      <c r="M6" s="25">
        <f>'[1]District Court Family'!$C$4+'[1]District Court Family Appeals'!$C$4</f>
        <v>9</v>
      </c>
      <c r="N6" s="25">
        <f>'[1]CC Jud Sep &amp; Div'!$C$4</f>
        <v>0</v>
      </c>
      <c r="O6" s="45">
        <f>[1]ADMCA!$C$4</f>
        <v>0</v>
      </c>
    </row>
    <row r="7" spans="1:15" s="5" customFormat="1" ht="15">
      <c r="A7" s="6" t="s">
        <v>46</v>
      </c>
      <c r="B7" s="67">
        <v>2.9</v>
      </c>
      <c r="C7" s="59">
        <f>'[1]Total Applications'!$C$5</f>
        <v>61</v>
      </c>
      <c r="D7" s="59">
        <f>'[1]Total Applications'!$C$5</f>
        <v>61</v>
      </c>
      <c r="E7" s="60">
        <f>'[1]Waiting Times 1st Cons'!$C$5</f>
        <v>18</v>
      </c>
      <c r="F7" s="60">
        <f>'[1]Number Waiting Priority Apps'!$C$5</f>
        <v>4</v>
      </c>
      <c r="G7" s="60">
        <f>'[1]Numbers Waiting 1st Cons'!$C$5</f>
        <v>50</v>
      </c>
      <c r="H7" s="62"/>
      <c r="I7" s="62"/>
      <c r="J7" s="63">
        <f>'[1]Number of 1st Cons Apps Held'!$C$5</f>
        <v>10</v>
      </c>
      <c r="K7" s="64"/>
      <c r="L7" s="63">
        <f>'[1]Number of Priority Apps Held'!$C$5</f>
        <v>5</v>
      </c>
      <c r="M7" s="61">
        <f>'[1]District Court Family'!$C$5+'[1]District Court Family Appeals'!$C$5</f>
        <v>19</v>
      </c>
      <c r="N7" s="61">
        <f>'[1]CC Jud Sep &amp; Div'!$C$5</f>
        <v>0</v>
      </c>
      <c r="O7" s="48">
        <f>[1]ADMCA!$C$5</f>
        <v>27</v>
      </c>
    </row>
    <row r="8" spans="1:15" s="5" customFormat="1" ht="15">
      <c r="A8" s="6" t="s">
        <v>11</v>
      </c>
      <c r="B8" s="68">
        <v>2</v>
      </c>
      <c r="C8" s="7">
        <f>'[1]Total Applications'!$C$6</f>
        <v>8</v>
      </c>
      <c r="D8" s="7">
        <f>'[1]Total Applications'!$C$6</f>
        <v>8</v>
      </c>
      <c r="E8" s="8">
        <f>'[1]Waiting Times 1st Cons'!$C$6</f>
        <v>8</v>
      </c>
      <c r="F8" s="8">
        <f>'[1]Number Waiting Priority Apps'!$C$6</f>
        <v>0</v>
      </c>
      <c r="G8" s="8">
        <f>'[1]Numbers Waiting 1st Cons'!$C$6</f>
        <v>7</v>
      </c>
      <c r="H8" s="26">
        <f>'[1]Waiting Times 2nd Cons'!$C6</f>
        <v>0</v>
      </c>
      <c r="I8" s="26">
        <f>'[1]Numbers Waiting 2nd Cons'!$C6</f>
        <v>0</v>
      </c>
      <c r="J8" s="27">
        <f>'[1]Number of 1st Cons Apps Held'!$C$6</f>
        <v>2</v>
      </c>
      <c r="K8" s="28">
        <f>'[1]Numbers Waiting 2nd Cons'!$C$6</f>
        <v>0</v>
      </c>
      <c r="L8" s="27">
        <f>'[1]Number of Priority Apps Held'!$C$6</f>
        <v>1</v>
      </c>
      <c r="M8" s="9">
        <f>'[1]District Court Family'!$C$6+'[1]District Court Family Appeals'!$C$6</f>
        <v>2</v>
      </c>
      <c r="N8" s="9">
        <f>'[1]CC Jud Sep &amp; Div'!$C$6</f>
        <v>0</v>
      </c>
      <c r="O8" s="43">
        <f>[1]ADMCA!$C$6</f>
        <v>0</v>
      </c>
    </row>
    <row r="9" spans="1:15" s="5" customFormat="1" ht="15">
      <c r="A9" s="6" t="s">
        <v>12</v>
      </c>
      <c r="B9" s="68">
        <v>4</v>
      </c>
      <c r="C9" s="7">
        <f>'[1]Total Applications'!$C$7</f>
        <v>23</v>
      </c>
      <c r="D9" s="7">
        <f>'[1]Total Applications'!$C$7</f>
        <v>23</v>
      </c>
      <c r="E9" s="8">
        <f>'[1]Waiting Times 1st Cons'!$C$7</f>
        <v>23</v>
      </c>
      <c r="F9" s="8">
        <f>'[1]Number Waiting Priority Apps'!$C$7</f>
        <v>4</v>
      </c>
      <c r="G9" s="8">
        <f>'[1]Numbers Waiting 1st Cons'!$C$7</f>
        <v>53</v>
      </c>
      <c r="H9" s="26">
        <f>'[1]Waiting Times 2nd Cons'!$C7</f>
        <v>0</v>
      </c>
      <c r="I9" s="26">
        <f>'[1]Numbers Waiting 2nd Cons'!$C7</f>
        <v>0</v>
      </c>
      <c r="J9" s="27">
        <f>'[1]Number of 1st Cons Apps Held'!$C$7</f>
        <v>22</v>
      </c>
      <c r="K9" s="28">
        <f>'[1]Numbers Waiting 2nd Cons'!$C$8</f>
        <v>0</v>
      </c>
      <c r="L9" s="27">
        <f>'[1]Number of Priority Apps Held'!$C$7</f>
        <v>9</v>
      </c>
      <c r="M9" s="9">
        <f>'[1]District Court Family'!$C$7+'[1]District Court Family Appeals'!$C$7</f>
        <v>5</v>
      </c>
      <c r="N9" s="9">
        <f>'[1]CC Jud Sep &amp; Div'!$C$7</f>
        <v>0</v>
      </c>
      <c r="O9" s="33">
        <f>[1]ADMCA!$C$7</f>
        <v>2</v>
      </c>
    </row>
    <row r="10" spans="1:15" s="5" customFormat="1" ht="15">
      <c r="A10" s="6" t="s">
        <v>13</v>
      </c>
      <c r="B10" s="68">
        <v>2</v>
      </c>
      <c r="C10" s="7">
        <f>'[1]Total Applications'!$C$8</f>
        <v>11</v>
      </c>
      <c r="D10" s="7">
        <f>'[1]Total Applications'!$C$8</f>
        <v>11</v>
      </c>
      <c r="E10" s="8">
        <f>'[1]Waiting Times 1st Cons'!$C$8</f>
        <v>30</v>
      </c>
      <c r="F10" s="8">
        <f>'[1]Number Waiting Priority Apps'!$C$8</f>
        <v>3</v>
      </c>
      <c r="G10" s="8">
        <f>'[1]Numbers Waiting 1st Cons'!$C$8</f>
        <v>63</v>
      </c>
      <c r="H10" s="26">
        <f>'[1]Waiting Times 2nd Cons'!$C8</f>
        <v>0</v>
      </c>
      <c r="I10" s="26">
        <f>'[1]Numbers Waiting 2nd Cons'!$C8</f>
        <v>0</v>
      </c>
      <c r="J10" s="27">
        <f>'[1]Number of 1st Cons Apps Held'!$C$8</f>
        <v>5</v>
      </c>
      <c r="K10" s="28">
        <f>'[1]Numbers Waiting 2nd Cons'!$C$9</f>
        <v>0</v>
      </c>
      <c r="L10" s="27">
        <f>'[1]Number of Priority Apps Held'!$C$8</f>
        <v>2</v>
      </c>
      <c r="M10" s="9">
        <f>'[1]District Court Family'!$C$8+'[1]District Court Family Appeals'!$C$8</f>
        <v>3</v>
      </c>
      <c r="N10" s="9">
        <f>'[1]CC Jud Sep &amp; Div'!$C$8</f>
        <v>0</v>
      </c>
      <c r="O10" s="42">
        <f>[1]ADMCA!$C$8</f>
        <v>0</v>
      </c>
    </row>
    <row r="11" spans="1:15" s="5" customFormat="1" ht="15">
      <c r="A11" s="6" t="s">
        <v>14</v>
      </c>
      <c r="B11" s="68">
        <v>3</v>
      </c>
      <c r="C11" s="7">
        <f>'[1]Total Applications'!$C$10</f>
        <v>19</v>
      </c>
      <c r="D11" s="7">
        <f>'[1]Total Applications'!$C$10</f>
        <v>19</v>
      </c>
      <c r="E11" s="8">
        <f>'[1]Waiting Times 1st Cons'!$C$10</f>
        <v>12</v>
      </c>
      <c r="F11" s="8">
        <f>'[1]Number Waiting Priority Apps'!$C$10</f>
        <v>1</v>
      </c>
      <c r="G11" s="8">
        <f>'[1]Numbers Waiting 1st Cons'!$C$10</f>
        <v>27</v>
      </c>
      <c r="H11" s="26">
        <f>'[1]Waiting Times 2nd Cons'!$C10</f>
        <v>0</v>
      </c>
      <c r="I11" s="26">
        <f>'[1]Numbers Waiting 2nd Cons'!$C10</f>
        <v>0</v>
      </c>
      <c r="J11" s="27">
        <f>'[1]Number of 1st Cons Apps Held'!$C$10</f>
        <v>18</v>
      </c>
      <c r="K11" s="28">
        <f>'[1]Numbers Waiting 2nd Cons'!$C$11</f>
        <v>0</v>
      </c>
      <c r="L11" s="27">
        <f>'[1]Number of Priority Apps Held'!$C$10</f>
        <v>2</v>
      </c>
      <c r="M11" s="9">
        <f>'[1]District Court Family'!$C$10+'[1]District Court Family Appeals'!$C$10</f>
        <v>5</v>
      </c>
      <c r="N11" s="9">
        <f>'[1]CC Jud Sep &amp; Div'!$C$10</f>
        <v>0</v>
      </c>
      <c r="O11" s="43">
        <f>[1]ADMCA!$C$10</f>
        <v>0</v>
      </c>
    </row>
    <row r="12" spans="1:15" s="5" customFormat="1" ht="15">
      <c r="A12" s="6" t="s">
        <v>15</v>
      </c>
      <c r="B12" s="68">
        <v>9.1999999999999993</v>
      </c>
      <c r="C12" s="7">
        <f>'[1]Total Applications'!$C$11</f>
        <v>129</v>
      </c>
      <c r="D12" s="7">
        <f>'[1]Total Applications'!$C$11</f>
        <v>129</v>
      </c>
      <c r="E12" s="8">
        <f>'[1]Waiting Times 1st Cons'!$C$11</f>
        <v>13</v>
      </c>
      <c r="F12" s="8">
        <f>'[1]Number Waiting Priority Apps'!$C$11</f>
        <v>1</v>
      </c>
      <c r="G12" s="8">
        <f>'[1]Numbers Waiting 1st Cons'!$C$11</f>
        <v>53</v>
      </c>
      <c r="H12" s="26">
        <f>'[1]Waiting Times 2nd Cons'!$C11</f>
        <v>0</v>
      </c>
      <c r="I12" s="26">
        <f>'[1]Numbers Waiting 2nd Cons'!$C11</f>
        <v>0</v>
      </c>
      <c r="J12" s="27">
        <f>'[1]Number of 1st Cons Apps Held'!$C$11</f>
        <v>51</v>
      </c>
      <c r="K12" s="28">
        <f>'[1]Numbers Waiting 2nd Cons'!$C$12</f>
        <v>0</v>
      </c>
      <c r="L12" s="27">
        <f>'[1]Number of Priority Apps Held'!$C$11</f>
        <v>40</v>
      </c>
      <c r="M12" s="9">
        <f>'[1]District Court Family'!$C$11+'[1]District Court Family Appeals'!$C$11</f>
        <v>20</v>
      </c>
      <c r="N12" s="9">
        <f>'[1]CC Jud Sep &amp; Div'!$C$11</f>
        <v>0</v>
      </c>
      <c r="O12" s="43">
        <f>[1]ADMCA!$C$11</f>
        <v>1</v>
      </c>
    </row>
    <row r="13" spans="1:15" s="5" customFormat="1" ht="15">
      <c r="A13" s="6" t="s">
        <v>16</v>
      </c>
      <c r="B13" s="68">
        <v>7.2</v>
      </c>
      <c r="C13" s="7">
        <f>'[1]Total Applications'!$C$12</f>
        <v>61</v>
      </c>
      <c r="D13" s="7">
        <f>'[1]Total Applications'!$C$12</f>
        <v>61</v>
      </c>
      <c r="E13" s="8">
        <f>'[1]Waiting Times 1st Cons'!$C$12</f>
        <v>12</v>
      </c>
      <c r="F13" s="8">
        <f>'[1]Number Waiting Priority Apps'!$C$12</f>
        <v>7</v>
      </c>
      <c r="G13" s="8">
        <f>'[1]Numbers Waiting 1st Cons'!$C$12</f>
        <v>31</v>
      </c>
      <c r="H13" s="26">
        <f>'[1]Waiting Times 2nd Cons'!$C12</f>
        <v>0</v>
      </c>
      <c r="I13" s="26">
        <f>'[1]Numbers Waiting 2nd Cons'!$C12</f>
        <v>0</v>
      </c>
      <c r="J13" s="27">
        <f>'[1]Number of 1st Cons Apps Held'!$C$12</f>
        <v>32</v>
      </c>
      <c r="K13" s="28">
        <f>'[1]Numbers Waiting 2nd Cons'!$C$13</f>
        <v>0</v>
      </c>
      <c r="L13" s="27">
        <f>'[1]Number of Priority Apps Held'!$C$12</f>
        <v>19</v>
      </c>
      <c r="M13" s="9">
        <f>'[1]District Court Family'!$C$12+'[1]District Court Family Appeals'!$C$12</f>
        <v>23</v>
      </c>
      <c r="N13" s="9">
        <f>'[1]CC Jud Sep &amp; Div'!$C$12</f>
        <v>0</v>
      </c>
      <c r="O13" s="43">
        <f>[1]ADMCA!$C$12</f>
        <v>5</v>
      </c>
    </row>
    <row r="14" spans="1:15" s="5" customFormat="1" ht="15">
      <c r="A14" s="6" t="s">
        <v>17</v>
      </c>
      <c r="B14" s="68">
        <v>3</v>
      </c>
      <c r="C14" s="7">
        <f>'[1]Total Applications'!$C$14</f>
        <v>42</v>
      </c>
      <c r="D14" s="7">
        <f>'[1]Total Applications'!$C$14</f>
        <v>42</v>
      </c>
      <c r="E14" s="8">
        <f>'[1]Waiting Times 1st Cons'!$C$14</f>
        <v>1</v>
      </c>
      <c r="F14" s="8">
        <f>'[1]Number Waiting Priority Apps'!$C$14</f>
        <v>5</v>
      </c>
      <c r="G14" s="8">
        <f>'[1]Numbers Waiting 1st Cons'!$C$14</f>
        <v>11</v>
      </c>
      <c r="H14" s="26">
        <f>'[1]Waiting Times 2nd Cons'!$C14</f>
        <v>0</v>
      </c>
      <c r="I14" s="26">
        <f>'[1]Numbers Waiting 2nd Cons'!$C14</f>
        <v>0</v>
      </c>
      <c r="J14" s="27">
        <f>'[1]Number of 1st Cons Apps Held'!$C$14</f>
        <v>10</v>
      </c>
      <c r="K14" s="28">
        <f>'[1]Numbers Waiting 2nd Cons'!$C$15</f>
        <v>0</v>
      </c>
      <c r="L14" s="27">
        <f>'[1]Number of Priority Apps Held'!$C$14</f>
        <v>5</v>
      </c>
      <c r="M14" s="9">
        <f>'[1]District Court Family'!$C$14+'[1]District Court Family Appeals'!$C$14</f>
        <v>16</v>
      </c>
      <c r="N14" s="9">
        <f>'[1]CC Jud Sep &amp; Div'!$C$14</f>
        <v>0</v>
      </c>
      <c r="O14" s="43">
        <f>[1]ADMCA!$C$14</f>
        <v>0</v>
      </c>
    </row>
    <row r="15" spans="1:15" s="5" customFormat="1" ht="15">
      <c r="A15" s="6" t="s">
        <v>18</v>
      </c>
      <c r="B15" s="68">
        <v>4</v>
      </c>
      <c r="C15" s="7">
        <f>'[1]Total Applications'!$C$15</f>
        <v>32</v>
      </c>
      <c r="D15" s="7">
        <f>'[1]Total Applications'!$C$15</f>
        <v>32</v>
      </c>
      <c r="E15" s="8">
        <f>'[1]Waiting Times 1st Cons'!$C$15</f>
        <v>16</v>
      </c>
      <c r="F15" s="8">
        <f>'[1]Number Waiting Priority Apps'!$C$15</f>
        <v>6</v>
      </c>
      <c r="G15" s="8">
        <f>'[1]Numbers Waiting 1st Cons'!$C$15</f>
        <v>31</v>
      </c>
      <c r="H15" s="26">
        <f>'[1]Waiting Times 2nd Cons'!$C15</f>
        <v>0</v>
      </c>
      <c r="I15" s="26">
        <f>'[1]Numbers Waiting 2nd Cons'!$C15</f>
        <v>0</v>
      </c>
      <c r="J15" s="27">
        <f>'[1]Number of 1st Cons Apps Held'!$C$15</f>
        <v>14</v>
      </c>
      <c r="K15" s="28">
        <f>'[1]Numbers Waiting 2nd Cons'!$C$16</f>
        <v>0</v>
      </c>
      <c r="L15" s="27">
        <f>'[1]Number of Priority Apps Held'!$C$15</f>
        <v>3</v>
      </c>
      <c r="M15" s="9">
        <f>'[1]District Court Family'!$C$15+'[1]District Court Family Appeals'!$C$15</f>
        <v>18</v>
      </c>
      <c r="N15" s="9">
        <f>'[1]CC Jud Sep &amp; Div'!$C$15</f>
        <v>0</v>
      </c>
      <c r="O15" s="43">
        <f>[1]ADMCA!$C$15</f>
        <v>4</v>
      </c>
    </row>
    <row r="16" spans="1:15" s="5" customFormat="1" ht="15">
      <c r="A16" s="6" t="s">
        <v>19</v>
      </c>
      <c r="B16" s="68">
        <v>4</v>
      </c>
      <c r="C16" s="7">
        <f>'[1]Total Applications'!$C$16</f>
        <v>29</v>
      </c>
      <c r="D16" s="7">
        <f>'[1]Total Applications'!$C$16</f>
        <v>29</v>
      </c>
      <c r="E16" s="8">
        <f>'[1]Waiting Times 1st Cons'!$C$16</f>
        <v>20</v>
      </c>
      <c r="F16" s="8">
        <f>'[1]Number Waiting Priority Apps'!$C$16</f>
        <v>3</v>
      </c>
      <c r="G16" s="8">
        <f>'[1]Numbers Waiting 1st Cons'!$C$16</f>
        <v>46</v>
      </c>
      <c r="H16" s="26">
        <f>'[1]Waiting Times 2nd Cons'!$C17</f>
        <v>0</v>
      </c>
      <c r="I16" s="26">
        <f>'[1]Numbers Waiting 2nd Cons'!$C17</f>
        <v>0</v>
      </c>
      <c r="J16" s="27">
        <f>'[1]Number of 1st Cons Apps Held'!$C$16</f>
        <v>23</v>
      </c>
      <c r="K16" s="28">
        <f>'[1]Numbers Waiting 2nd Cons'!$C$17</f>
        <v>0</v>
      </c>
      <c r="L16" s="27">
        <f>'[1]Number of Priority Apps Held'!$C$16</f>
        <v>3</v>
      </c>
      <c r="M16" s="9">
        <f>'[1]District Court Family'!$C$16+'[1]District Court Family Appeals'!$C$16</f>
        <v>13</v>
      </c>
      <c r="N16" s="9">
        <f>'[1]CC Jud Sep &amp; Div'!$C$16</f>
        <v>0</v>
      </c>
      <c r="O16" s="43">
        <f>[1]ADMCA!$C$16</f>
        <v>0</v>
      </c>
    </row>
    <row r="17" spans="1:15" s="5" customFormat="1" ht="15.75" customHeight="1">
      <c r="A17" s="6" t="s">
        <v>20</v>
      </c>
      <c r="B17" s="68">
        <v>5.6</v>
      </c>
      <c r="C17" s="7">
        <f>'[1]Total Applications'!$C$17</f>
        <v>113</v>
      </c>
      <c r="D17" s="7">
        <f>'[1]Total Applications'!$C$17</f>
        <v>113</v>
      </c>
      <c r="E17" s="8">
        <f>'[1]Waiting Times 1st Cons'!$C$17</f>
        <v>9</v>
      </c>
      <c r="F17" s="8">
        <f>'[1]Number Waiting Priority Apps'!$C$17</f>
        <v>0</v>
      </c>
      <c r="G17" s="8">
        <f>'[1]Numbers Waiting 1st Cons'!$C$17</f>
        <v>10</v>
      </c>
      <c r="H17" s="26">
        <f>'[1]Waiting Times 2nd Cons'!$C18</f>
        <v>0</v>
      </c>
      <c r="I17" s="26">
        <f>'[1]Numbers Waiting 2nd Cons'!$C18</f>
        <v>0</v>
      </c>
      <c r="J17" s="27">
        <f>'[1]Number of 1st Cons Apps Held'!$C$17</f>
        <v>111</v>
      </c>
      <c r="K17" s="28">
        <f>'[1]Numbers Waiting 2nd Cons'!$C$18</f>
        <v>0</v>
      </c>
      <c r="L17" s="27">
        <f>'[1]Number of Priority Apps Held'!$C$17</f>
        <v>108</v>
      </c>
      <c r="M17" s="9">
        <f>'[1]District Court Family'!$C$17+'[1]District Court Family Appeals'!$C$17</f>
        <v>6</v>
      </c>
      <c r="N17" s="9">
        <f>'[1]CC Jud Sep &amp; Div'!$C$17</f>
        <v>0</v>
      </c>
      <c r="O17" s="33">
        <f>[1]ADMCA!$C$17</f>
        <v>0</v>
      </c>
    </row>
    <row r="18" spans="1:15" s="5" customFormat="1" ht="15">
      <c r="A18" s="6" t="s">
        <v>21</v>
      </c>
      <c r="B18" s="68">
        <v>5</v>
      </c>
      <c r="C18" s="7">
        <f>'[1]Total Applications'!$C$18</f>
        <v>37</v>
      </c>
      <c r="D18" s="7">
        <f>'[1]Total Applications'!$C$18</f>
        <v>37</v>
      </c>
      <c r="E18" s="8">
        <f>'[1]Waiting Times 1st Cons'!$C$18</f>
        <v>25</v>
      </c>
      <c r="F18" s="8">
        <f>'[1]Number Waiting Priority Apps'!$C$18</f>
        <v>5</v>
      </c>
      <c r="G18" s="8">
        <f>'[1]Numbers Waiting 1st Cons'!$C$18</f>
        <v>72</v>
      </c>
      <c r="H18" s="26">
        <f>'[1]Waiting Times 2nd Cons'!$C19</f>
        <v>0</v>
      </c>
      <c r="I18" s="26">
        <f>'[1]Numbers Waiting 2nd Cons'!$C19</f>
        <v>0</v>
      </c>
      <c r="J18" s="27">
        <f>'[1]Number of 1st Cons Apps Held'!$C$18</f>
        <v>27</v>
      </c>
      <c r="K18" s="28">
        <f>'[1]Numbers Waiting 2nd Cons'!$C$19</f>
        <v>0</v>
      </c>
      <c r="L18" s="27">
        <f>'[1]Number of Priority Apps Held'!$C$18</f>
        <v>4</v>
      </c>
      <c r="M18" s="9">
        <f>'[1]District Court Family'!$C$18+'[1]District Court Family Appeals'!$C$18</f>
        <v>6</v>
      </c>
      <c r="N18" s="9">
        <f>'[1]CC Jud Sep &amp; Div'!$C$18</f>
        <v>1</v>
      </c>
      <c r="O18" s="48">
        <f>[1]ADMCA!$C$18</f>
        <v>0</v>
      </c>
    </row>
    <row r="19" spans="1:15" s="5" customFormat="1" ht="15">
      <c r="A19" s="6" t="s">
        <v>22</v>
      </c>
      <c r="B19" s="68">
        <v>4.8</v>
      </c>
      <c r="C19" s="7">
        <f>'[1]Total Applications'!$C$19+'[1]Total Applications'!$C$20</f>
        <v>46</v>
      </c>
      <c r="D19" s="7">
        <f>'[1]Total Applications'!$C$19+'[1]Total Applications'!$C$20</f>
        <v>46</v>
      </c>
      <c r="E19" s="29">
        <f>MAX('[1]Waiting Times 1st Cons'!$C19:$C20)</f>
        <v>17</v>
      </c>
      <c r="F19" s="29">
        <f>'[1]Number Waiting Priority Apps'!$N$19+'[1]Number Waiting Priority Apps'!$N$20</f>
        <v>0</v>
      </c>
      <c r="G19" s="29">
        <f>'[1]Numbers Waiting 1st Cons'!$C$19+'[1]Numbers Waiting 1st Cons'!$C$20</f>
        <v>45</v>
      </c>
      <c r="H19" s="30">
        <f>MAX('[1]Waiting Times 2nd Cons'!$C20:$C21)</f>
        <v>0</v>
      </c>
      <c r="I19" s="30">
        <f>SUM('[1]Numbers Waiting 2nd Cons'!$C20:$C21)</f>
        <v>0</v>
      </c>
      <c r="J19" s="27">
        <f>'[1]Number of 1st Cons Apps Held'!$C$19+'[1]Number of 1st Cons Apps Held'!$C$20</f>
        <v>15</v>
      </c>
      <c r="K19" s="28">
        <f>'[1]Numbers Waiting 2nd Cons'!$C$20+'[1]Numbers Waiting 2nd Cons'!$C$21</f>
        <v>0</v>
      </c>
      <c r="L19" s="27">
        <f>'[1]Number of Priority Apps Held'!$C$19+'[1]Number of Priority Apps Held'!$C$20</f>
        <v>5</v>
      </c>
      <c r="M19" s="9">
        <f>'[1]District Court Family'!$C$19+'[1]District Court Family'!$C$20+'[1]District Court Family Appeals'!$C$19+'[1]District Court Family Appeals'!$C$20</f>
        <v>22</v>
      </c>
      <c r="N19" s="9">
        <f>'[1]CC Jud Sep &amp; Div'!$C$19+'[1]CC Jud Sep &amp; Div'!$C$20</f>
        <v>0</v>
      </c>
      <c r="O19" s="33">
        <f>[1]ADMCA!$C$19+[1]ADMCA!$C$20</f>
        <v>3</v>
      </c>
    </row>
    <row r="20" spans="1:15" s="5" customFormat="1" ht="15">
      <c r="A20" s="6" t="s">
        <v>23</v>
      </c>
      <c r="B20" s="68">
        <v>4</v>
      </c>
      <c r="C20" s="7">
        <f>'[1]Total Applications'!$C$21</f>
        <v>41</v>
      </c>
      <c r="D20" s="7">
        <f>'[1]Total Applications'!$C$21</f>
        <v>41</v>
      </c>
      <c r="E20" s="8">
        <f>'[1]Waiting Times 1st Cons'!$C$21</f>
        <v>7</v>
      </c>
      <c r="F20" s="29">
        <f>'[1]Number Waiting Priority Apps'!$N$21</f>
        <v>0</v>
      </c>
      <c r="G20" s="8">
        <f>'[1]Numbers Waiting 1st Cons'!$C$21</f>
        <v>19</v>
      </c>
      <c r="H20" s="26">
        <f>'[1]Waiting Times 2nd Cons'!$C22</f>
        <v>0</v>
      </c>
      <c r="I20" s="26">
        <f>'[1]Numbers Waiting 2nd Cons'!$C22</f>
        <v>0</v>
      </c>
      <c r="J20" s="27">
        <f>'[1]Number of 1st Cons Apps Held'!$C$21</f>
        <v>15</v>
      </c>
      <c r="K20" s="28">
        <f>'[1]Numbers Waiting 2nd Cons'!$C$22</f>
        <v>0</v>
      </c>
      <c r="L20" s="27">
        <f>'[1]Number of Priority Apps Held'!$C$21</f>
        <v>5</v>
      </c>
      <c r="M20" s="9">
        <f>'[1]District Court Family'!$C$21+'[1]District Court Family Appeals'!$C$21</f>
        <v>12</v>
      </c>
      <c r="N20" s="9">
        <f>'[1]CC Jud Sep &amp; Div'!$C$21</f>
        <v>0</v>
      </c>
      <c r="O20" s="33">
        <f>[1]ADMCA!$C$21</f>
        <v>4</v>
      </c>
    </row>
    <row r="21" spans="1:15" s="5" customFormat="1" ht="15">
      <c r="A21" s="6" t="s">
        <v>24</v>
      </c>
      <c r="B21" s="68">
        <v>4.7</v>
      </c>
      <c r="C21" s="7">
        <f>'[1]Total Applications'!$C$22</f>
        <v>85</v>
      </c>
      <c r="D21" s="7">
        <f>'[1]Total Applications'!$C$22</f>
        <v>85</v>
      </c>
      <c r="E21" s="8">
        <f>'[1]Waiting Times 1st Cons'!$C$22</f>
        <v>28</v>
      </c>
      <c r="F21" s="29">
        <f>'[1]Number Waiting Priority Apps'!$N$22</f>
        <v>0</v>
      </c>
      <c r="G21" s="8">
        <f>'[1]Numbers Waiting 1st Cons'!$C$22</f>
        <v>109</v>
      </c>
      <c r="H21" s="26">
        <f>'[1]Waiting Times 2nd Cons'!$C23</f>
        <v>0</v>
      </c>
      <c r="I21" s="26">
        <f>'[1]Numbers Waiting 2nd Cons'!$C23</f>
        <v>0</v>
      </c>
      <c r="J21" s="27">
        <f>'[1]Number of 1st Cons Apps Held'!$C$22</f>
        <v>24</v>
      </c>
      <c r="K21" s="28">
        <f>'[1]Numbers Waiting 2nd Cons'!$C$23</f>
        <v>0</v>
      </c>
      <c r="L21" s="27">
        <f>'[1]Number of Priority Apps Held'!$C$22</f>
        <v>6</v>
      </c>
      <c r="M21" s="9">
        <f>'[1]District Court Family'!$C$22+'[1]District Court Family Appeals'!$C$22</f>
        <v>45</v>
      </c>
      <c r="N21" s="9">
        <f>'[1]CC Jud Sep &amp; Div'!$C$22</f>
        <v>2</v>
      </c>
      <c r="O21" s="33">
        <f>[1]ADMCA!$C$22</f>
        <v>6</v>
      </c>
    </row>
    <row r="22" spans="1:15" s="5" customFormat="1" ht="15">
      <c r="A22" s="6" t="s">
        <v>25</v>
      </c>
      <c r="B22" s="68">
        <v>2</v>
      </c>
      <c r="C22" s="7">
        <f>'[1]Total Applications'!$C$23</f>
        <v>29</v>
      </c>
      <c r="D22" s="7">
        <f>'[1]Total Applications'!$C$23</f>
        <v>29</v>
      </c>
      <c r="E22" s="8">
        <f>'[1]Waiting Times 1st Cons'!$C$23</f>
        <v>36</v>
      </c>
      <c r="F22" s="29">
        <f>'[1]Number Waiting Priority Apps'!$N$23</f>
        <v>0</v>
      </c>
      <c r="G22" s="8">
        <f>'[1]Numbers Waiting 1st Cons'!$C$23</f>
        <v>49</v>
      </c>
      <c r="H22" s="26">
        <f>'[1]Waiting Times 2nd Cons'!$C24</f>
        <v>0</v>
      </c>
      <c r="I22" s="26">
        <f>'[1]Numbers Waiting 2nd Cons'!$C24</f>
        <v>0</v>
      </c>
      <c r="J22" s="27">
        <f>'[1]Number of 1st Cons Apps Held'!$C$23</f>
        <v>11</v>
      </c>
      <c r="K22" s="28">
        <f>'[1]Numbers Waiting 2nd Cons'!$C$24</f>
        <v>0</v>
      </c>
      <c r="L22" s="27">
        <f>'[1]Number of Priority Apps Held'!$C$23</f>
        <v>8</v>
      </c>
      <c r="M22" s="9">
        <f>'[1]District Court Family'!$C$23+'[1]District Court Family Appeals'!$C$23</f>
        <v>21</v>
      </c>
      <c r="N22" s="9">
        <f>'[1]CC Jud Sep &amp; Div'!$C$23</f>
        <v>0</v>
      </c>
      <c r="O22" s="33">
        <f>[1]ADMCA!$C$23</f>
        <v>0</v>
      </c>
    </row>
    <row r="23" spans="1:15" s="5" customFormat="1" ht="30">
      <c r="A23" s="6" t="s">
        <v>49</v>
      </c>
      <c r="B23" s="68">
        <v>2</v>
      </c>
      <c r="C23" s="34">
        <f>'[1]Total Applications'!$C$24</f>
        <v>46</v>
      </c>
      <c r="D23" s="34">
        <f>'[1]Total Applications'!$C$24</f>
        <v>46</v>
      </c>
      <c r="E23" s="35">
        <f>'[1]Waiting Times 1st Cons'!$C$24</f>
        <v>21</v>
      </c>
      <c r="F23" s="36">
        <f>'[1]Number Waiting Priority Apps'!$N$24</f>
        <v>0</v>
      </c>
      <c r="G23" s="35">
        <f>'[1]Numbers Waiting 1st Cons'!$C$24</f>
        <v>13</v>
      </c>
      <c r="H23" s="37"/>
      <c r="I23" s="37"/>
      <c r="J23" s="38">
        <f>'[1]Number of 1st Cons Apps Held'!$C$24</f>
        <v>10</v>
      </c>
      <c r="K23" s="39">
        <f>'[1]Numbers Waiting 2nd Cons'!$C$25</f>
        <v>0</v>
      </c>
      <c r="L23" s="38">
        <f>'[1]Number of Priority Apps Held'!$C$24</f>
        <v>10</v>
      </c>
      <c r="M23" s="40">
        <f>'[1]District Court Family'!$C$24+'[1]District Court Family Appeals'!$C$24</f>
        <v>0</v>
      </c>
      <c r="N23" s="40">
        <f>'[1]CC Jud Sep &amp; Div'!$C$24</f>
        <v>0</v>
      </c>
      <c r="O23" s="47">
        <f>[1]ADMCA!$C$24</f>
        <v>22</v>
      </c>
    </row>
    <row r="24" spans="1:15" s="5" customFormat="1" ht="15">
      <c r="A24" s="6" t="s">
        <v>26</v>
      </c>
      <c r="B24" s="68">
        <v>2.5</v>
      </c>
      <c r="C24" s="7">
        <f>'[1]Total Applications'!$C$25+'[1]Total Applications'!$C$26</f>
        <v>17</v>
      </c>
      <c r="D24" s="7">
        <f>'[1]Total Applications'!$C$25+'[1]Total Applications'!$C$26</f>
        <v>17</v>
      </c>
      <c r="E24" s="8">
        <f>MAX('[1]Waiting Times 1st Cons'!$C25:$C26)</f>
        <v>14</v>
      </c>
      <c r="F24" s="29">
        <f>'[1]Number Waiting Priority Apps'!$C$25+'[1]Number Waiting Priority Apps'!$C$26</f>
        <v>0</v>
      </c>
      <c r="G24" s="29">
        <f>'[1]Numbers Waiting 1st Cons'!$C$25+'[1]Numbers Waiting 1st Cons'!$C$26</f>
        <v>10</v>
      </c>
      <c r="H24" s="26">
        <f>MAX('[1]Waiting Times 2nd Cons'!$C25:$C26)</f>
        <v>0</v>
      </c>
      <c r="I24" s="26">
        <f>SUM('[1]Numbers Waiting 2nd Cons'!$C25:$C26)</f>
        <v>0</v>
      </c>
      <c r="J24" s="27">
        <f>'[1]Number of 1st Cons Apps Held'!$C$25+'[1]Number of 1st Cons Apps Held'!$C$26</f>
        <v>10</v>
      </c>
      <c r="K24" s="28">
        <f>'[1]Numbers Waiting 2nd Cons'!$C$26+'[1]Numbers Waiting 2nd Cons'!$C$27</f>
        <v>0</v>
      </c>
      <c r="L24" s="27">
        <f>'[1]Number of Priority Apps Held'!$C$25+'[1]Number of Priority Apps Held'!$C$26</f>
        <v>6</v>
      </c>
      <c r="M24" s="9">
        <f>'[1]District Court Family'!$C$25+'[1]District Court Family'!$C$26+'[1]District Court Family Appeals'!$C$25+'[1]District Court Family Appeals'!$C$26</f>
        <v>9</v>
      </c>
      <c r="N24" s="9">
        <f>'[1]CC Jud Sep &amp; Div'!$C$25+'[1]CC Jud Sep &amp; Div'!$C$26</f>
        <v>0</v>
      </c>
      <c r="O24" s="33">
        <f>[1]ADMCA!$C$25+[1]ADMCA!$C$26</f>
        <v>0</v>
      </c>
    </row>
    <row r="25" spans="1:15" s="5" customFormat="1" ht="15">
      <c r="A25" s="6" t="s">
        <v>27</v>
      </c>
      <c r="B25" s="68">
        <v>3.5</v>
      </c>
      <c r="C25" s="7">
        <f>'[1]Total Applications'!$C$28</f>
        <v>40</v>
      </c>
      <c r="D25" s="7">
        <f>'[1]Total Applications'!$C$28</f>
        <v>40</v>
      </c>
      <c r="E25" s="8">
        <f>'[1]Waiting Times 1st Cons'!$C$28</f>
        <v>23</v>
      </c>
      <c r="F25" s="29">
        <f>'[1]Number Waiting Priority Apps'!$N$28</f>
        <v>0</v>
      </c>
      <c r="G25" s="8">
        <f>'[1]Numbers Waiting 1st Cons'!$C$28</f>
        <v>44</v>
      </c>
      <c r="H25" s="26">
        <f>'[1]Waiting Times 2nd Cons'!$C28</f>
        <v>0</v>
      </c>
      <c r="I25" s="26">
        <f>'[1]Numbers Waiting 2nd Cons'!$C28</f>
        <v>0</v>
      </c>
      <c r="J25" s="27">
        <f>'[1]Number of 1st Cons Apps Held'!$C$28</f>
        <v>9</v>
      </c>
      <c r="K25" s="28">
        <f>'[1]Numbers Waiting 2nd Cons'!$C$29</f>
        <v>0</v>
      </c>
      <c r="L25" s="27">
        <f>'[1]Number of Priority Apps Held'!$C$28</f>
        <v>1</v>
      </c>
      <c r="M25" s="9">
        <f>'[1]District Court Family'!$C$28+'[1]District Court Family Appeals'!$C$28</f>
        <v>29</v>
      </c>
      <c r="N25" s="9">
        <f>'[1]CC Jud Sep &amp; Div'!$C$28</f>
        <v>0</v>
      </c>
      <c r="O25" s="33">
        <f>[1]ADMCA!$C$28</f>
        <v>0</v>
      </c>
    </row>
    <row r="26" spans="1:15" s="5" customFormat="1" ht="15">
      <c r="A26" s="6" t="s">
        <v>28</v>
      </c>
      <c r="B26" s="68">
        <v>4.8</v>
      </c>
      <c r="C26" s="7">
        <f>'[1]Total Applications'!$C$29</f>
        <v>40</v>
      </c>
      <c r="D26" s="7">
        <f>'[1]Total Applications'!$C$29</f>
        <v>40</v>
      </c>
      <c r="E26" s="8">
        <f>'[1]Waiting Times 1st Cons'!$C$29</f>
        <v>12</v>
      </c>
      <c r="F26" s="29">
        <f>'[1]Number Waiting Priority Apps'!$N$29</f>
        <v>0</v>
      </c>
      <c r="G26" s="8">
        <f>'[1]Numbers Waiting 1st Cons'!$C$29</f>
        <v>27</v>
      </c>
      <c r="H26" s="26">
        <f>'[1]Waiting Times 2nd Cons'!$C29</f>
        <v>0</v>
      </c>
      <c r="I26" s="26">
        <f>'[1]Numbers Waiting 2nd Cons'!$C29</f>
        <v>0</v>
      </c>
      <c r="J26" s="27">
        <f>'[1]Number of 1st Cons Apps Held'!$C$29</f>
        <v>11</v>
      </c>
      <c r="K26" s="28">
        <f>'[1]Numbers Waiting 2nd Cons'!$C$30</f>
        <v>0</v>
      </c>
      <c r="L26" s="27">
        <f>'[1]Number of Priority Apps Held'!$C$29</f>
        <v>1</v>
      </c>
      <c r="M26" s="9">
        <f>'[1]District Court Family'!$C$29+'[1]District Court Family Appeals'!$C$29</f>
        <v>16</v>
      </c>
      <c r="N26" s="9">
        <f>'[1]CC Jud Sep &amp; Div'!$C$29</f>
        <v>0</v>
      </c>
      <c r="O26" s="44">
        <f>[1]ADMCA!$C$29</f>
        <v>1</v>
      </c>
    </row>
    <row r="27" spans="1:15" s="5" customFormat="1" ht="15">
      <c r="A27" s="6" t="s">
        <v>29</v>
      </c>
      <c r="B27" s="68">
        <v>3</v>
      </c>
      <c r="C27" s="7">
        <f>'[1]Total Applications'!$C$30</f>
        <v>26</v>
      </c>
      <c r="D27" s="7">
        <f>'[1]Total Applications'!$C$30</f>
        <v>26</v>
      </c>
      <c r="E27" s="8">
        <f>'[1]Waiting Times 1st Cons'!$C$30</f>
        <v>17</v>
      </c>
      <c r="F27" s="29">
        <f>'[1]Number Waiting Priority Apps'!$N$30</f>
        <v>0</v>
      </c>
      <c r="G27" s="8">
        <f>'[1]Numbers Waiting 1st Cons'!$C$30</f>
        <v>14</v>
      </c>
      <c r="H27" s="26">
        <f>'[1]Waiting Times 2nd Cons'!$C30</f>
        <v>0</v>
      </c>
      <c r="I27" s="26">
        <f>'[1]Numbers Waiting 2nd Cons'!$C30</f>
        <v>0</v>
      </c>
      <c r="J27" s="27">
        <f>'[1]Number of 1st Cons Apps Held'!$C$30</f>
        <v>8</v>
      </c>
      <c r="K27" s="28">
        <f>'[1]Numbers Waiting 2nd Cons'!$C$31</f>
        <v>0</v>
      </c>
      <c r="L27" s="27">
        <f>'[1]Number of Priority Apps Held'!$C$30</f>
        <v>0</v>
      </c>
      <c r="M27" s="9">
        <f>'[1]District Court Family'!$C$30+'[1]District Court Family Appeals'!$C$30</f>
        <v>17</v>
      </c>
      <c r="N27" s="9">
        <f>'[1]CC Jud Sep &amp; Div'!$C$30</f>
        <v>0</v>
      </c>
      <c r="O27" s="33">
        <f>[1]ADMCA!$C$30</f>
        <v>2</v>
      </c>
    </row>
    <row r="28" spans="1:15" s="5" customFormat="1" ht="15">
      <c r="A28" s="6" t="s">
        <v>30</v>
      </c>
      <c r="B28" s="68">
        <v>1.8</v>
      </c>
      <c r="C28" s="7">
        <f>'[1]Total Applications'!$C$31</f>
        <v>19</v>
      </c>
      <c r="D28" s="7">
        <f>'[1]Total Applications'!$C$31</f>
        <v>19</v>
      </c>
      <c r="E28" s="8">
        <f>'[1]Waiting Times 1st Cons'!$C$31</f>
        <v>38</v>
      </c>
      <c r="F28" s="29">
        <f>'[1]Number Waiting Priority Apps'!$N$31</f>
        <v>0</v>
      </c>
      <c r="G28" s="8">
        <f>'[1]Numbers Waiting 1st Cons'!$C$31</f>
        <v>34</v>
      </c>
      <c r="H28" s="26">
        <f>'[1]Waiting Times 2nd Cons'!$C31</f>
        <v>0</v>
      </c>
      <c r="I28" s="26">
        <f>'[1]Numbers Waiting 2nd Cons'!$C31</f>
        <v>0</v>
      </c>
      <c r="J28" s="27">
        <f>'[1]Number of 1st Cons Apps Held'!$C$31</f>
        <v>4</v>
      </c>
      <c r="K28" s="28">
        <f>'[1]Numbers Waiting 2nd Cons'!$C$32</f>
        <v>0</v>
      </c>
      <c r="L28" s="27">
        <f>'[1]Number of Priority Apps Held'!$C$31</f>
        <v>1</v>
      </c>
      <c r="M28" s="9">
        <f>'[1]District Court Family'!$C$31+'[1]District Court Family Appeals'!$C$31</f>
        <v>6</v>
      </c>
      <c r="N28" s="9">
        <f>'[1]CC Jud Sep &amp; Div'!$C$31</f>
        <v>1</v>
      </c>
      <c r="O28" s="46">
        <f>[1]ADMCA!$C$31</f>
        <v>1</v>
      </c>
    </row>
    <row r="29" spans="1:15" s="5" customFormat="1" ht="15">
      <c r="A29" s="6" t="s">
        <v>31</v>
      </c>
      <c r="B29" s="68">
        <v>2.4</v>
      </c>
      <c r="C29" s="7">
        <f>'[1]Total Applications'!$C$32</f>
        <v>19</v>
      </c>
      <c r="D29" s="7">
        <f>'[1]Total Applications'!$C$32</f>
        <v>19</v>
      </c>
      <c r="E29" s="8">
        <f>'[1]Waiting Times 1st Cons'!$C$32</f>
        <v>48</v>
      </c>
      <c r="F29" s="29">
        <f>'[1]Number Waiting Priority Apps'!$N$32</f>
        <v>0</v>
      </c>
      <c r="G29" s="8">
        <f>'[1]Numbers Waiting 1st Cons'!$C$32</f>
        <v>138</v>
      </c>
      <c r="H29" s="26">
        <f>'[1]Waiting Times 2nd Cons'!$C32</f>
        <v>0</v>
      </c>
      <c r="I29" s="26">
        <f>'[1]Numbers Waiting 2nd Cons'!$C32</f>
        <v>0</v>
      </c>
      <c r="J29" s="27">
        <f>'[1]Number of 1st Cons Apps Held'!$C$32</f>
        <v>10</v>
      </c>
      <c r="K29" s="28">
        <f>'[1]Numbers Waiting 2nd Cons'!$C$33</f>
        <v>0</v>
      </c>
      <c r="L29" s="27">
        <f>'[1]Number of Priority Apps Held'!$C$32</f>
        <v>3</v>
      </c>
      <c r="M29" s="9">
        <f>'[1]District Court Family'!$C$32+'[1]District Court Family Appeals'!$C$32</f>
        <v>2</v>
      </c>
      <c r="N29" s="9">
        <f>'[1]CC Jud Sep &amp; Div'!$C$32</f>
        <v>1</v>
      </c>
      <c r="O29" s="46">
        <f>[1]ADMCA!$C$32</f>
        <v>0</v>
      </c>
    </row>
    <row r="30" spans="1:15" s="5" customFormat="1" ht="15">
      <c r="A30" s="6" t="s">
        <v>32</v>
      </c>
      <c r="B30" s="68">
        <v>14.9</v>
      </c>
      <c r="C30" s="7">
        <f>'[1]Total Applications'!$C$33+'[1]Total Applications'!$C$34</f>
        <v>685</v>
      </c>
      <c r="D30" s="7">
        <f>'[1]Total Applications'!$C$33+'[1]Total Applications'!$C$34</f>
        <v>685</v>
      </c>
      <c r="E30" s="8">
        <f>'[1]Waiting Times 1st Cons'!$C$33</f>
        <v>21</v>
      </c>
      <c r="F30" s="8">
        <f>'[1]Number Waiting Priority Apps'!$C$33</f>
        <v>1</v>
      </c>
      <c r="G30" s="8">
        <f>'[1]Numbers Waiting 1st Cons'!$C$33</f>
        <v>52</v>
      </c>
      <c r="H30" s="26">
        <f>'[1]Waiting Times 2nd Cons'!$C33</f>
        <v>0</v>
      </c>
      <c r="I30" s="26">
        <f>'[1]Numbers Waiting 2nd Cons'!$C33</f>
        <v>0</v>
      </c>
      <c r="J30" s="27">
        <f>'[1]Number of 1st Cons Apps Held'!$C$33+'[1]Number of 1st Cons Apps Held'!$C$34</f>
        <v>98</v>
      </c>
      <c r="K30" s="28">
        <f>'[1]Numbers Waiting 2nd Cons'!$C$34+'[1]Numbers Waiting 2nd Cons'!$C$35</f>
        <v>0</v>
      </c>
      <c r="L30" s="27">
        <f>'[1]Number of Priority Apps Held'!$C$33+'[1]Number of Priority Apps Held'!$C$34</f>
        <v>88</v>
      </c>
      <c r="M30" s="9">
        <f>'[1]District Court Family'!$C$33+'[1]District Court Family Appeals'!$C$33</f>
        <v>8</v>
      </c>
      <c r="N30" s="9">
        <f>'[1]CC Jud Sep &amp; Div'!$C$33</f>
        <v>0</v>
      </c>
      <c r="O30" s="44">
        <f>[1]ADMCA!$C$33</f>
        <v>2</v>
      </c>
    </row>
    <row r="31" spans="1:15" s="5" customFormat="1" ht="15">
      <c r="A31" s="6" t="s">
        <v>33</v>
      </c>
      <c r="B31" s="68">
        <v>1.8</v>
      </c>
      <c r="C31" s="7">
        <f>'[1]Total Applications'!$C$35</f>
        <v>18</v>
      </c>
      <c r="D31" s="7">
        <f>'[1]Total Applications'!$C$35</f>
        <v>18</v>
      </c>
      <c r="E31" s="8">
        <f>'[1]Waiting Times 1st Cons'!$C$35</f>
        <v>34</v>
      </c>
      <c r="F31" s="29">
        <f>'[1]Number Waiting Priority Apps'!$N$35</f>
        <v>0</v>
      </c>
      <c r="G31" s="8">
        <f>'[1]Numbers Waiting 1st Cons'!$C$35</f>
        <v>61</v>
      </c>
      <c r="H31" s="26">
        <f>'[1]Waiting Times 2nd Cons'!$C35</f>
        <v>0</v>
      </c>
      <c r="I31" s="26">
        <f>'[1]Numbers Waiting 2nd Cons'!$C35</f>
        <v>0</v>
      </c>
      <c r="J31" s="27">
        <f>'[1]Number of 1st Cons Apps Held'!$C$35</f>
        <v>4</v>
      </c>
      <c r="K31" s="28">
        <f>'[1]Numbers Waiting 2nd Cons'!$C$36</f>
        <v>0</v>
      </c>
      <c r="L31" s="27">
        <f>'[1]Number of Priority Apps Held'!$C$35</f>
        <v>2</v>
      </c>
      <c r="M31" s="9">
        <f>'[1]District Court Family'!$C$35+'[1]District Court Family Appeals'!$C$35</f>
        <v>2</v>
      </c>
      <c r="N31" s="9">
        <f>'[1]CC Jud Sep &amp; Div'!$C$35</f>
        <v>4</v>
      </c>
      <c r="O31" s="33">
        <f>[1]ADMCA!$C$35</f>
        <v>2</v>
      </c>
    </row>
    <row r="32" spans="1:15" s="5" customFormat="1" ht="15">
      <c r="A32" s="6" t="s">
        <v>34</v>
      </c>
      <c r="B32" s="68">
        <v>4.9000000000000004</v>
      </c>
      <c r="C32" s="7">
        <f>'[1]Total Applications'!$C$36</f>
        <v>53</v>
      </c>
      <c r="D32" s="7">
        <f>'[1]Total Applications'!$C$36</f>
        <v>53</v>
      </c>
      <c r="E32" s="8">
        <f>'[1]Waiting Times 1st Cons'!$C$36</f>
        <v>10</v>
      </c>
      <c r="F32" s="29">
        <f>'[1]Number Waiting Priority Apps'!$N$36</f>
        <v>0</v>
      </c>
      <c r="G32" s="8">
        <f>'[1]Numbers Waiting 1st Cons'!$C$36</f>
        <v>29</v>
      </c>
      <c r="H32" s="26">
        <f>'[1]Waiting Times 2nd Cons'!$C36</f>
        <v>0</v>
      </c>
      <c r="I32" s="26">
        <f>'[1]Numbers Waiting 2nd Cons'!$C36</f>
        <v>0</v>
      </c>
      <c r="J32" s="27">
        <f>'[1]Number of 1st Cons Apps Held'!$C$36</f>
        <v>20</v>
      </c>
      <c r="K32" s="28">
        <f>'[1]Numbers Waiting 2nd Cons'!$C$37</f>
        <v>0</v>
      </c>
      <c r="L32" s="27">
        <f>'[1]Number of Priority Apps Held'!$C$36</f>
        <v>8</v>
      </c>
      <c r="M32" s="9">
        <f>'[1]District Court Family'!$C$36+'[1]District Court Family Appeals'!$C$36</f>
        <v>23</v>
      </c>
      <c r="N32" s="9">
        <f>'[1]CC Jud Sep &amp; Div'!$C$36</f>
        <v>0</v>
      </c>
      <c r="O32" s="46">
        <f>[1]ADMCA!$C$36</f>
        <v>0</v>
      </c>
    </row>
    <row r="33" spans="1:15" s="5" customFormat="1" ht="15">
      <c r="A33" s="6" t="s">
        <v>35</v>
      </c>
      <c r="B33" s="68">
        <v>2</v>
      </c>
      <c r="C33" s="7">
        <f>'[1]Total Applications'!$C$37</f>
        <v>24</v>
      </c>
      <c r="D33" s="7">
        <f>'[1]Total Applications'!$C$37</f>
        <v>24</v>
      </c>
      <c r="E33" s="8">
        <f>'[1]Waiting Times 1st Cons'!$C$37</f>
        <v>10</v>
      </c>
      <c r="F33" s="29">
        <f>'[1]Number Waiting Priority Apps'!$N$37</f>
        <v>0</v>
      </c>
      <c r="G33" s="8">
        <f>'[1]Numbers Waiting 1st Cons'!$C$37</f>
        <v>19</v>
      </c>
      <c r="H33" s="26">
        <f>'[1]Waiting Times 2nd Cons'!$C37</f>
        <v>0</v>
      </c>
      <c r="I33" s="26">
        <f>'[1]Numbers Waiting 2nd Cons'!$C37</f>
        <v>0</v>
      </c>
      <c r="J33" s="27">
        <f>'[1]Number of 1st Cons Apps Held'!$C$37</f>
        <v>10</v>
      </c>
      <c r="K33" s="28">
        <f>'[1]Numbers Waiting 2nd Cons'!$C$38</f>
        <v>0</v>
      </c>
      <c r="L33" s="27">
        <f>'[1]Number of Priority Apps Held'!$C$37</f>
        <v>1</v>
      </c>
      <c r="M33" s="9">
        <f>'[1]District Court Family'!$C$37+'[1]District Court Family Appeals'!$C$37</f>
        <v>9</v>
      </c>
      <c r="N33" s="9">
        <f>'[1]CC Jud Sep &amp; Div'!$C$37</f>
        <v>0</v>
      </c>
      <c r="O33" s="46">
        <f>[1]ADMCA!$C$37</f>
        <v>0</v>
      </c>
    </row>
    <row r="34" spans="1:15" s="5" customFormat="1" ht="15">
      <c r="A34" s="6" t="s">
        <v>36</v>
      </c>
      <c r="B34" s="68">
        <v>2</v>
      </c>
      <c r="C34" s="7">
        <f>'[1]Total Applications'!$C$38</f>
        <v>33</v>
      </c>
      <c r="D34" s="7">
        <f>'[1]Total Applications'!$C$38</f>
        <v>33</v>
      </c>
      <c r="E34" s="8">
        <f>'[1]Waiting Times 1st Cons'!$C$38</f>
        <v>25</v>
      </c>
      <c r="F34" s="29">
        <f>'[1]Number Waiting Priority Apps'!$N$38</f>
        <v>0</v>
      </c>
      <c r="G34" s="8">
        <f>'[1]Numbers Waiting 1st Cons'!$C$38</f>
        <v>37</v>
      </c>
      <c r="H34" s="26">
        <f>'[1]Waiting Times 2nd Cons'!$C38</f>
        <v>0</v>
      </c>
      <c r="I34" s="26">
        <f>'[1]Numbers Waiting 2nd Cons'!$C38</f>
        <v>0</v>
      </c>
      <c r="J34" s="27">
        <f>'[1]Number of 1st Cons Apps Held'!$C$38</f>
        <v>9</v>
      </c>
      <c r="K34" s="28">
        <f>'[1]Numbers Waiting 2nd Cons'!$C$39</f>
        <v>0</v>
      </c>
      <c r="L34" s="27">
        <f>'[1]Number of Priority Apps Held'!$C$38</f>
        <v>0</v>
      </c>
      <c r="M34" s="9">
        <f>'[1]District Court Family'!$C$38+'[1]District Court Family Appeals'!$C$38</f>
        <v>15</v>
      </c>
      <c r="N34" s="9">
        <f>'[1]CC Jud Sep &amp; Div'!$C$38</f>
        <v>1</v>
      </c>
      <c r="O34" s="44">
        <f>[1]ADMCA!$C$38</f>
        <v>1</v>
      </c>
    </row>
    <row r="35" spans="1:15" s="5" customFormat="1" ht="15">
      <c r="A35" s="6" t="s">
        <v>37</v>
      </c>
      <c r="B35" s="68">
        <v>3.6</v>
      </c>
      <c r="C35" s="7">
        <f>'[1]Total Applications'!$C$39</f>
        <v>41</v>
      </c>
      <c r="D35" s="7">
        <f>'[1]Total Applications'!$C$39</f>
        <v>41</v>
      </c>
      <c r="E35" s="8">
        <f>'[1]Waiting Times 1st Cons'!$C$39</f>
        <v>14</v>
      </c>
      <c r="F35" s="29">
        <f>'[1]Number Waiting Priority Apps'!$N$39</f>
        <v>0</v>
      </c>
      <c r="G35" s="8">
        <f>'[1]Numbers Waiting 1st Cons'!$C$39</f>
        <v>25</v>
      </c>
      <c r="H35" s="26">
        <f>'[1]Waiting Times 2nd Cons'!$C39</f>
        <v>0</v>
      </c>
      <c r="I35" s="26">
        <f>'[1]Numbers Waiting 2nd Cons'!$C39</f>
        <v>0</v>
      </c>
      <c r="J35" s="27">
        <f>'[1]Number of 1st Cons Apps Held'!$C$39</f>
        <v>12</v>
      </c>
      <c r="K35" s="28">
        <f>'[1]Numbers Waiting 2nd Cons'!$C$40</f>
        <v>0</v>
      </c>
      <c r="L35" s="27">
        <f>'[1]Number of Priority Apps Held'!$C$39</f>
        <v>3</v>
      </c>
      <c r="M35" s="9">
        <f>'[1]District Court Family'!$C$39+'[1]District Court Family Appeals'!$C$39</f>
        <v>18</v>
      </c>
      <c r="N35" s="9">
        <f>'[1]CC Jud Sep &amp; Div'!$C$39</f>
        <v>0</v>
      </c>
      <c r="O35" s="43">
        <f>[1]ADMCA!$C$39</f>
        <v>0</v>
      </c>
    </row>
    <row r="36" spans="1:15" s="5" customFormat="1" ht="15.75" thickBot="1">
      <c r="A36" s="10" t="s">
        <v>38</v>
      </c>
      <c r="B36" s="69">
        <v>4.5999999999999996</v>
      </c>
      <c r="C36" s="53">
        <f>'[1]Total Applications'!$C$40</f>
        <v>40</v>
      </c>
      <c r="D36" s="53">
        <f>'[1]Total Applications'!$C$40</f>
        <v>40</v>
      </c>
      <c r="E36" s="54">
        <f>'[1]Waiting Times 1st Cons'!$C$40</f>
        <v>28</v>
      </c>
      <c r="F36" s="55">
        <f>'[1]Number Waiting Priority Apps'!$N$40</f>
        <v>0</v>
      </c>
      <c r="G36" s="54">
        <f>'[1]Numbers Waiting 1st Cons'!$C$40</f>
        <v>41</v>
      </c>
      <c r="H36" s="31">
        <f>'[1]Waiting Times 2nd Cons'!$C40</f>
        <v>0</v>
      </c>
      <c r="I36" s="31">
        <f>'[1]Numbers Waiting 2nd Cons'!$C40</f>
        <v>0</v>
      </c>
      <c r="J36" s="56">
        <f>'[1]Number of 1st Cons Apps Held'!$C$40</f>
        <v>5</v>
      </c>
      <c r="K36" s="57">
        <f>'[1]Numbers Waiting 2nd Cons'!$C$41</f>
        <v>0</v>
      </c>
      <c r="L36" s="56">
        <f>'[1]Number of Priority Apps Held'!$C$40</f>
        <v>2</v>
      </c>
      <c r="M36" s="41">
        <f>'[1]District Court Family'!$C$40+'[1]District Court Family Appeals'!$C$40</f>
        <v>21</v>
      </c>
      <c r="N36" s="41">
        <f>'[1]CC Jud Sep &amp; Div'!$C$40</f>
        <v>0</v>
      </c>
      <c r="O36" s="58">
        <f>[1]ADMCA!$C$40</f>
        <v>1</v>
      </c>
    </row>
    <row r="37" spans="1:15" ht="13.5" thickTop="1"/>
  </sheetData>
  <mergeCells count="7">
    <mergeCell ref="J4:L4"/>
    <mergeCell ref="M4:O4"/>
    <mergeCell ref="A1:D1"/>
    <mergeCell ref="A2:C2"/>
    <mergeCell ref="C4:D4"/>
    <mergeCell ref="E4:G4"/>
    <mergeCell ref="H4:I4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January</vt:lpstr>
    </vt:vector>
  </TitlesOfParts>
  <Company>LAB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Seamus J. Keating</dc:creator>
  <cp:lastModifiedBy>Christopher X. Flynn</cp:lastModifiedBy>
  <cp:lastPrinted>2025-08-13T13:36:34Z</cp:lastPrinted>
  <dcterms:created xsi:type="dcterms:W3CDTF">2018-02-09T11:30:37Z</dcterms:created>
  <dcterms:modified xsi:type="dcterms:W3CDTF">2025-11-25T12:32:15Z</dcterms:modified>
</cp:coreProperties>
</file>