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6 Months Ends\Website Copies\"/>
    </mc:Choice>
  </mc:AlternateContent>
  <xr:revisionPtr revIDLastSave="0" documentId="13_ncr:1_{3A730349-730A-4E44-A1AC-D663B313ED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J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G26" i="1"/>
  <c r="F26" i="1"/>
  <c r="E26" i="1"/>
  <c r="D26" i="1"/>
  <c r="C26" i="1"/>
  <c r="O25" i="1"/>
  <c r="N25" i="1"/>
  <c r="M25" i="1"/>
  <c r="L25" i="1"/>
  <c r="J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J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J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<sst xmlns="http://schemas.openxmlformats.org/spreadsheetml/2006/main" count="57" uniqueCount="54">
  <si>
    <t>Management Information</t>
  </si>
  <si>
    <t>As at 31st March 2026</t>
  </si>
  <si>
    <t>No of solicitors</t>
  </si>
  <si>
    <t>Number of Applications</t>
  </si>
  <si>
    <t>Appointments Held YTD</t>
  </si>
  <si>
    <t>Referrals to Private Solicitors YTD</t>
  </si>
  <si>
    <t>Law Centre</t>
  </si>
  <si>
    <t>This Month</t>
  </si>
  <si>
    <t>YTD</t>
  </si>
  <si>
    <t>Max Waiting Time (wks)</t>
  </si>
  <si>
    <t>Priority</t>
  </si>
  <si>
    <t>Numbers Waiting</t>
  </si>
  <si>
    <t>District Court Private Family Law</t>
  </si>
  <si>
    <t>Circuit Court Judicial Separation and Divorce</t>
  </si>
  <si>
    <t>Assisted Decision Making Capacity Act</t>
  </si>
  <si>
    <t>Athlone</t>
  </si>
  <si>
    <t>Ballymun</t>
  </si>
  <si>
    <t>Blanchardstown</t>
  </si>
  <si>
    <t>Castlebar</t>
  </si>
  <si>
    <t>Cavan</t>
  </si>
  <si>
    <t>Chancery Street*</t>
  </si>
  <si>
    <t>Clondalkin</t>
  </si>
  <si>
    <t>Cork Popes Quay</t>
  </si>
  <si>
    <t>Cork South Mall</t>
  </si>
  <si>
    <t xml:space="preserve">Dolphin House </t>
  </si>
  <si>
    <t>Dundalk</t>
  </si>
  <si>
    <t>Ennis</t>
  </si>
  <si>
    <t>Galway Francis St</t>
  </si>
  <si>
    <t>Galway Wood Quay House</t>
  </si>
  <si>
    <t>Jervis Street</t>
  </si>
  <si>
    <t>Kilkenny</t>
  </si>
  <si>
    <t>Letterkenny</t>
  </si>
  <si>
    <t>Limerick</t>
  </si>
  <si>
    <t>Longford</t>
  </si>
  <si>
    <t>Med Neg &amp; PI</t>
  </si>
  <si>
    <t>Minceir Traveller Support Service</t>
  </si>
  <si>
    <t>Monaghan</t>
  </si>
  <si>
    <t>Navan</t>
  </si>
  <si>
    <t>Nenagh</t>
  </si>
  <si>
    <t>Newbridge</t>
  </si>
  <si>
    <t>Portlaoise</t>
  </si>
  <si>
    <t>Sligo</t>
  </si>
  <si>
    <t>Smithfield</t>
  </si>
  <si>
    <t>Smithfield IP HT</t>
  </si>
  <si>
    <t>Tallaght</t>
  </si>
  <si>
    <t>Tralee</t>
  </si>
  <si>
    <t>Tullamore</t>
  </si>
  <si>
    <t>Waterford</t>
  </si>
  <si>
    <t>Wexford</t>
  </si>
  <si>
    <t>Wicklow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</si>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</sst>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i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2" borderId="4" xfId="0" applyFont="1" applyFill="1" applyBorder="1" applyAlignment="1" applyProtection="1">
      <alignment horizontal="center" vertical="top" wrapText="1" readingOrder="1"/>
      <protection locked="0"/>
    </xf>
    <xf numFmtId="0" fontId="3" fillId="3" borderId="0" xfId="0" applyFont="1" applyFill="1" applyAlignment="1" applyProtection="1">
      <alignment horizontal="center" vertical="top" wrapText="1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wrapText="1" readingOrder="1"/>
      <protection locked="0"/>
    </xf>
    <xf numFmtId="0" fontId="3" fillId="8" borderId="0" xfId="0" applyFont="1" applyFill="1" applyAlignment="1" applyProtection="1">
      <alignment horizontal="center" vertical="top" readingOrder="1"/>
      <protection locked="0"/>
    </xf>
    <xf numFmtId="0" fontId="3" fillId="8" borderId="5" xfId="0" applyFont="1" applyFill="1" applyBorder="1" applyAlignment="1" applyProtection="1">
      <alignment horizontal="center" vertical="top" readingOrder="1"/>
      <protection locked="0"/>
    </xf>
    <xf numFmtId="0" fontId="5" fillId="0" borderId="6" xfId="0" applyFont="1" applyBorder="1"/>
    <xf numFmtId="0" fontId="5" fillId="0" borderId="0" xfId="0" applyFont="1"/>
    <xf numFmtId="0" fontId="6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4" borderId="7" xfId="0" applyFont="1" applyFill="1" applyBorder="1" applyAlignment="1" applyProtection="1">
      <alignment horizontal="center" vertical="center" wrapText="1" readingOrder="1"/>
      <protection locked="0"/>
    </xf>
    <xf numFmtId="0" fontId="6" fillId="5" borderId="7" xfId="0" applyFont="1" applyFill="1" applyBorder="1" applyAlignment="1" applyProtection="1">
      <alignment horizontal="center" vertical="center" wrapText="1" readingOrder="1"/>
      <protection locked="0"/>
    </xf>
    <xf numFmtId="0" fontId="6" fillId="6" borderId="7" xfId="0" applyFont="1" applyFill="1" applyBorder="1" applyAlignment="1" applyProtection="1">
      <alignment horizontal="center" vertical="center" wrapText="1" readingOrder="1"/>
      <protection locked="0"/>
    </xf>
    <xf numFmtId="0" fontId="6" fillId="7" borderId="7" xfId="0" applyFont="1" applyFill="1" applyBorder="1" applyAlignment="1" applyProtection="1">
      <alignment horizontal="center" vertical="center" wrapText="1" readingOrder="1"/>
      <protection locked="0"/>
    </xf>
    <xf numFmtId="0" fontId="6" fillId="8" borderId="7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8" fillId="2" borderId="7" xfId="0" applyFont="1" applyFill="1" applyBorder="1" applyAlignment="1" applyProtection="1">
      <alignment horizontal="left" vertical="center" wrapText="1" indent="1" readingOrder="1"/>
      <protection locked="0"/>
    </xf>
    <xf numFmtId="164" fontId="9" fillId="3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9" fillId="6" borderId="7" xfId="0" applyFont="1" applyFill="1" applyBorder="1" applyAlignment="1">
      <alignment horizontal="center"/>
    </xf>
    <xf numFmtId="0" fontId="8" fillId="7" borderId="7" xfId="0" applyFont="1" applyFill="1" applyBorder="1" applyAlignment="1" applyProtection="1">
      <alignment horizontal="center" vertical="top" wrapText="1" readingOrder="1"/>
      <protection locked="0"/>
    </xf>
    <xf numFmtId="0" fontId="8" fillId="8" borderId="7" xfId="0" applyFont="1" applyFill="1" applyBorder="1" applyAlignment="1" applyProtection="1">
      <alignment horizontal="center" vertical="top" wrapText="1" readingOrder="1"/>
      <protection locked="0"/>
    </xf>
    <xf numFmtId="164" fontId="9" fillId="3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9" fillId="6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quotePrefix="1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onths%20Ends%20Summary%20Sheets%202026/Annual%20Total%20Sheets%202026.xlsx" TargetMode="External"/><Relationship Id="rId2" Type="http://schemas.openxmlformats.org/officeDocument/2006/relationships/externalLinkPath" Target="file:///J:\A%20-%20Service%20delivery%20and%20management%20information\Management%20Information%20EOS\2026%20Months%20Ends\Months%20Ends%20Summary%20Sheets%202026\Annual%20Total%20Sheets%202026.xlsx" TargetMode="External"/><Relationship Id="rId1" Type="http://schemas.openxmlformats.org/officeDocument/2006/relationships/externalLinkPath" Target="/A%20-%20Service%20delivery%20and%20management%20information/Management%20Information%20EOS/2026%20Months%20Ends/Months%20Ends%20Summary%20Sheets%202026/Annual%20Total%20Sheet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onths%20Ends%20Summary%20Sheets%202026/Monthly%20Summary%20Sheets.xlsx" TargetMode="External"/><Relationship Id="rId2" Type="http://schemas.openxmlformats.org/officeDocument/2006/relationships/externalLinkPath" Target="file:///J:\A%20-%20Service%20delivery%20and%20management%20information\Management%20Information%20EOS\2026%20Months%20Ends\Months%20Ends%20Summary%20Sheets%202026\Monthly%20Summary%20Sheets.xlsx" TargetMode="External"/><Relationship Id="rId1" Type="http://schemas.openxmlformats.org/officeDocument/2006/relationships/externalLinkPath" Target="/A%20-%20Service%20delivery%20and%20management%20information/Management%20Information%20EOS/2026%20Months%20Ends/Months%20Ends%20Summary%20Sheets%202026/Monthly%20Summary%20Sheet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%20Month%20Ends/Months%20Ends%20Summary%20Sheets%202025/Annual%20Total%20Sheets%202025.xlsx" TargetMode="External"/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22</v>
          </cell>
          <cell r="D4">
            <v>29</v>
          </cell>
          <cell r="E4">
            <v>48</v>
          </cell>
        </row>
        <row r="5">
          <cell r="C5">
            <v>40</v>
          </cell>
          <cell r="D5">
            <v>32</v>
          </cell>
          <cell r="E5">
            <v>29</v>
          </cell>
        </row>
        <row r="6">
          <cell r="C6">
            <v>14</v>
          </cell>
          <cell r="D6">
            <v>20</v>
          </cell>
          <cell r="E6">
            <v>7</v>
          </cell>
        </row>
        <row r="7">
          <cell r="C7">
            <v>32</v>
          </cell>
          <cell r="D7">
            <v>28</v>
          </cell>
          <cell r="E7">
            <v>37</v>
          </cell>
        </row>
        <row r="8">
          <cell r="C8">
            <v>21</v>
          </cell>
          <cell r="D8">
            <v>15</v>
          </cell>
          <cell r="E8">
            <v>26</v>
          </cell>
        </row>
        <row r="9">
          <cell r="C9">
            <v>11</v>
          </cell>
          <cell r="D9">
            <v>9</v>
          </cell>
          <cell r="E9">
            <v>18</v>
          </cell>
        </row>
        <row r="10">
          <cell r="C10">
            <v>12</v>
          </cell>
          <cell r="D10">
            <v>7</v>
          </cell>
          <cell r="E10">
            <v>13</v>
          </cell>
        </row>
        <row r="11">
          <cell r="C11">
            <v>130</v>
          </cell>
          <cell r="D11">
            <v>69</v>
          </cell>
          <cell r="E11">
            <v>38</v>
          </cell>
        </row>
        <row r="12">
          <cell r="C12">
            <v>65</v>
          </cell>
          <cell r="D12">
            <v>65</v>
          </cell>
          <cell r="E12">
            <v>49</v>
          </cell>
        </row>
        <row r="13">
          <cell r="C13">
            <v>298</v>
          </cell>
          <cell r="D13">
            <v>169</v>
          </cell>
          <cell r="E13">
            <v>213</v>
          </cell>
        </row>
        <row r="14">
          <cell r="C14">
            <v>29</v>
          </cell>
          <cell r="D14">
            <v>21</v>
          </cell>
          <cell r="E14">
            <v>45</v>
          </cell>
        </row>
        <row r="15">
          <cell r="C15">
            <v>40</v>
          </cell>
          <cell r="D15">
            <v>51</v>
          </cell>
          <cell r="E15">
            <v>40</v>
          </cell>
        </row>
        <row r="16">
          <cell r="C16">
            <v>41</v>
          </cell>
          <cell r="D16">
            <v>53</v>
          </cell>
          <cell r="E16">
            <v>32</v>
          </cell>
        </row>
        <row r="17">
          <cell r="C17">
            <v>113</v>
          </cell>
          <cell r="D17">
            <v>111</v>
          </cell>
          <cell r="E17">
            <v>90</v>
          </cell>
        </row>
        <row r="18">
          <cell r="C18">
            <v>21</v>
          </cell>
          <cell r="D18">
            <v>15</v>
          </cell>
          <cell r="E18">
            <v>28</v>
          </cell>
        </row>
        <row r="19">
          <cell r="C19">
            <v>63</v>
          </cell>
          <cell r="D19">
            <v>44</v>
          </cell>
          <cell r="E19">
            <v>52</v>
          </cell>
        </row>
        <row r="20">
          <cell r="C20">
            <v>38</v>
          </cell>
          <cell r="D20">
            <v>47</v>
          </cell>
          <cell r="E20">
            <v>39</v>
          </cell>
        </row>
        <row r="21">
          <cell r="C21">
            <v>64</v>
          </cell>
          <cell r="D21">
            <v>97</v>
          </cell>
          <cell r="E21">
            <v>117</v>
          </cell>
        </row>
        <row r="22">
          <cell r="C22">
            <v>34</v>
          </cell>
          <cell r="D22">
            <v>39</v>
          </cell>
          <cell r="E22">
            <v>31</v>
          </cell>
        </row>
        <row r="23">
          <cell r="C23">
            <v>44</v>
          </cell>
          <cell r="D23">
            <v>46</v>
          </cell>
          <cell r="E23">
            <v>46</v>
          </cell>
        </row>
        <row r="24">
          <cell r="C24">
            <v>11</v>
          </cell>
          <cell r="D24">
            <v>8</v>
          </cell>
          <cell r="E24">
            <v>11</v>
          </cell>
        </row>
        <row r="25">
          <cell r="C25">
            <v>29</v>
          </cell>
          <cell r="D25">
            <v>29</v>
          </cell>
          <cell r="E25">
            <v>20</v>
          </cell>
        </row>
        <row r="26">
          <cell r="C26">
            <v>19</v>
          </cell>
          <cell r="D26">
            <v>17</v>
          </cell>
          <cell r="E26">
            <v>15</v>
          </cell>
        </row>
        <row r="27">
          <cell r="C27">
            <v>37</v>
          </cell>
          <cell r="D27">
            <v>34</v>
          </cell>
          <cell r="E27">
            <v>37</v>
          </cell>
        </row>
        <row r="28">
          <cell r="C28">
            <v>30</v>
          </cell>
          <cell r="D28">
            <v>31</v>
          </cell>
          <cell r="E28">
            <v>45</v>
          </cell>
        </row>
        <row r="29">
          <cell r="C29">
            <v>18</v>
          </cell>
          <cell r="D29">
            <v>29</v>
          </cell>
          <cell r="E29">
            <v>33</v>
          </cell>
        </row>
        <row r="30">
          <cell r="C30">
            <v>24</v>
          </cell>
          <cell r="D30">
            <v>21</v>
          </cell>
          <cell r="E30">
            <v>40</v>
          </cell>
        </row>
        <row r="31">
          <cell r="C31">
            <v>13</v>
          </cell>
          <cell r="D31">
            <v>18</v>
          </cell>
          <cell r="E31">
            <v>27</v>
          </cell>
        </row>
        <row r="32">
          <cell r="C32">
            <v>44</v>
          </cell>
          <cell r="D32">
            <v>52</v>
          </cell>
          <cell r="E32">
            <v>62</v>
          </cell>
        </row>
        <row r="33">
          <cell r="C33">
            <v>706</v>
          </cell>
          <cell r="D33">
            <v>582</v>
          </cell>
          <cell r="E33">
            <v>509</v>
          </cell>
        </row>
        <row r="34">
          <cell r="C34">
            <v>13</v>
          </cell>
          <cell r="D34">
            <v>20</v>
          </cell>
          <cell r="E34">
            <v>23</v>
          </cell>
        </row>
        <row r="35">
          <cell r="C35">
            <v>47</v>
          </cell>
          <cell r="D35">
            <v>44</v>
          </cell>
          <cell r="E35">
            <v>35</v>
          </cell>
        </row>
        <row r="36">
          <cell r="C36">
            <v>23</v>
          </cell>
          <cell r="D36">
            <v>8</v>
          </cell>
          <cell r="E36">
            <v>18</v>
          </cell>
        </row>
        <row r="37">
          <cell r="C37">
            <v>35</v>
          </cell>
          <cell r="D37">
            <v>27</v>
          </cell>
          <cell r="E37">
            <v>43</v>
          </cell>
        </row>
        <row r="38">
          <cell r="C38">
            <v>32</v>
          </cell>
          <cell r="D38">
            <v>40</v>
          </cell>
          <cell r="E38">
            <v>15</v>
          </cell>
        </row>
        <row r="39">
          <cell r="C39">
            <v>41</v>
          </cell>
          <cell r="D39">
            <v>34</v>
          </cell>
          <cell r="E39">
            <v>51</v>
          </cell>
        </row>
      </sheetData>
      <sheetData sheetId="3">
        <row r="4">
          <cell r="C4">
            <v>12</v>
          </cell>
        </row>
        <row r="5">
          <cell r="E5">
            <v>51</v>
          </cell>
        </row>
        <row r="6">
          <cell r="E6">
            <v>8</v>
          </cell>
        </row>
        <row r="7">
          <cell r="E7">
            <v>41</v>
          </cell>
        </row>
        <row r="8">
          <cell r="E8">
            <v>24</v>
          </cell>
        </row>
        <row r="9">
          <cell r="E9">
            <v>0</v>
          </cell>
        </row>
        <row r="10">
          <cell r="E10">
            <v>24</v>
          </cell>
        </row>
        <row r="11">
          <cell r="E11">
            <v>14</v>
          </cell>
        </row>
        <row r="12">
          <cell r="E12">
            <v>12</v>
          </cell>
        </row>
        <row r="13">
          <cell r="E13">
            <v>0</v>
          </cell>
        </row>
        <row r="14">
          <cell r="E14">
            <v>11</v>
          </cell>
        </row>
        <row r="15">
          <cell r="E15">
            <v>51</v>
          </cell>
        </row>
        <row r="16">
          <cell r="E16">
            <v>23</v>
          </cell>
        </row>
        <row r="17">
          <cell r="E17">
            <v>21</v>
          </cell>
        </row>
        <row r="18">
          <cell r="E18">
            <v>40</v>
          </cell>
        </row>
        <row r="19">
          <cell r="E19">
            <v>8</v>
          </cell>
        </row>
        <row r="20">
          <cell r="E20">
            <v>12</v>
          </cell>
        </row>
        <row r="21">
          <cell r="E21">
            <v>33</v>
          </cell>
        </row>
        <row r="22">
          <cell r="E22">
            <v>22</v>
          </cell>
        </row>
        <row r="23">
          <cell r="E23">
            <v>36</v>
          </cell>
        </row>
        <row r="24">
          <cell r="E24">
            <v>16</v>
          </cell>
        </row>
        <row r="26">
          <cell r="E26">
            <v>0</v>
          </cell>
        </row>
        <row r="27">
          <cell r="E27">
            <v>43</v>
          </cell>
        </row>
        <row r="28">
          <cell r="E28">
            <v>17</v>
          </cell>
        </row>
        <row r="29">
          <cell r="E29">
            <v>17</v>
          </cell>
        </row>
        <row r="30">
          <cell r="E30">
            <v>23</v>
          </cell>
        </row>
        <row r="31">
          <cell r="E31">
            <v>60</v>
          </cell>
        </row>
        <row r="32">
          <cell r="E32">
            <v>31</v>
          </cell>
        </row>
        <row r="33">
          <cell r="E33">
            <v>0</v>
          </cell>
        </row>
        <row r="34">
          <cell r="E34">
            <v>42</v>
          </cell>
        </row>
        <row r="35">
          <cell r="E35">
            <v>31</v>
          </cell>
        </row>
        <row r="36">
          <cell r="E36">
            <v>8</v>
          </cell>
        </row>
        <row r="37">
          <cell r="E37">
            <v>33</v>
          </cell>
        </row>
        <row r="38">
          <cell r="E38">
            <v>32</v>
          </cell>
        </row>
        <row r="39">
          <cell r="E39">
            <v>24</v>
          </cell>
        </row>
      </sheetData>
      <sheetData sheetId="4">
        <row r="4">
          <cell r="C4">
            <v>3</v>
          </cell>
          <cell r="E4">
            <v>5</v>
          </cell>
        </row>
        <row r="5">
          <cell r="E5">
            <v>6</v>
          </cell>
        </row>
        <row r="6">
          <cell r="E6">
            <v>2</v>
          </cell>
        </row>
        <row r="7">
          <cell r="E7">
            <v>3</v>
          </cell>
        </row>
        <row r="8">
          <cell r="E8">
            <v>2</v>
          </cell>
        </row>
        <row r="9">
          <cell r="E9">
            <v>0</v>
          </cell>
        </row>
        <row r="10">
          <cell r="E10">
            <v>2</v>
          </cell>
        </row>
        <row r="11">
          <cell r="E11">
            <v>1</v>
          </cell>
        </row>
        <row r="12">
          <cell r="E12">
            <v>8</v>
          </cell>
        </row>
        <row r="13">
          <cell r="E13">
            <v>0</v>
          </cell>
        </row>
        <row r="14">
          <cell r="E14">
            <v>2</v>
          </cell>
        </row>
        <row r="15">
          <cell r="E15">
            <v>9</v>
          </cell>
        </row>
        <row r="16">
          <cell r="E16">
            <v>5</v>
          </cell>
        </row>
        <row r="17">
          <cell r="E17">
            <v>0</v>
          </cell>
        </row>
        <row r="18">
          <cell r="E18">
            <v>9</v>
          </cell>
        </row>
        <row r="19">
          <cell r="E19">
            <v>3</v>
          </cell>
        </row>
        <row r="20">
          <cell r="E20">
            <v>3</v>
          </cell>
        </row>
        <row r="21">
          <cell r="E21">
            <v>17</v>
          </cell>
        </row>
        <row r="22">
          <cell r="E22">
            <v>9</v>
          </cell>
        </row>
        <row r="23">
          <cell r="E23">
            <v>1</v>
          </cell>
        </row>
        <row r="24">
          <cell r="E24">
            <v>2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7</v>
          </cell>
        </row>
        <row r="28">
          <cell r="E28">
            <v>8</v>
          </cell>
        </row>
        <row r="29">
          <cell r="E29">
            <v>2</v>
          </cell>
        </row>
        <row r="30">
          <cell r="E30">
            <v>3</v>
          </cell>
        </row>
        <row r="31">
          <cell r="E31">
            <v>7</v>
          </cell>
        </row>
        <row r="32">
          <cell r="E32">
            <v>11</v>
          </cell>
        </row>
        <row r="33">
          <cell r="E33">
            <v>0</v>
          </cell>
        </row>
        <row r="34">
          <cell r="E34">
            <v>6</v>
          </cell>
        </row>
        <row r="35">
          <cell r="E35">
            <v>5</v>
          </cell>
        </row>
        <row r="36">
          <cell r="E36">
            <v>0</v>
          </cell>
        </row>
        <row r="37">
          <cell r="E37">
            <v>8</v>
          </cell>
        </row>
        <row r="38">
          <cell r="E38">
            <v>0</v>
          </cell>
        </row>
        <row r="39">
          <cell r="E39">
            <v>7</v>
          </cell>
        </row>
      </sheetData>
      <sheetData sheetId="5">
        <row r="4">
          <cell r="C4">
            <v>28</v>
          </cell>
          <cell r="E4">
            <v>27</v>
          </cell>
        </row>
        <row r="5">
          <cell r="E5">
            <v>96</v>
          </cell>
        </row>
        <row r="6">
          <cell r="E6">
            <v>9</v>
          </cell>
        </row>
        <row r="7">
          <cell r="E7">
            <v>98</v>
          </cell>
        </row>
        <row r="8">
          <cell r="E8">
            <v>36</v>
          </cell>
        </row>
        <row r="9">
          <cell r="E9">
            <v>0</v>
          </cell>
        </row>
        <row r="10">
          <cell r="E10">
            <v>20</v>
          </cell>
        </row>
        <row r="11">
          <cell r="E11">
            <v>31</v>
          </cell>
        </row>
        <row r="12">
          <cell r="E12">
            <v>67</v>
          </cell>
        </row>
        <row r="13">
          <cell r="E13">
            <v>0</v>
          </cell>
        </row>
        <row r="14">
          <cell r="E14">
            <v>15</v>
          </cell>
        </row>
        <row r="15">
          <cell r="E15">
            <v>60</v>
          </cell>
        </row>
        <row r="16">
          <cell r="E16">
            <v>42</v>
          </cell>
        </row>
        <row r="17">
          <cell r="E17">
            <v>23</v>
          </cell>
        </row>
        <row r="18">
          <cell r="E18">
            <v>91</v>
          </cell>
        </row>
        <row r="19">
          <cell r="E19">
            <v>30</v>
          </cell>
        </row>
        <row r="20">
          <cell r="E20">
            <v>35</v>
          </cell>
        </row>
        <row r="21">
          <cell r="E21">
            <v>124</v>
          </cell>
        </row>
        <row r="22">
          <cell r="E22">
            <v>46</v>
          </cell>
        </row>
        <row r="23">
          <cell r="E23">
            <v>19</v>
          </cell>
        </row>
        <row r="24">
          <cell r="E24">
            <v>14</v>
          </cell>
        </row>
        <row r="25">
          <cell r="E25">
            <v>4</v>
          </cell>
        </row>
        <row r="26">
          <cell r="E26">
            <v>0</v>
          </cell>
        </row>
        <row r="27">
          <cell r="E27">
            <v>98</v>
          </cell>
        </row>
        <row r="28">
          <cell r="E28">
            <v>47</v>
          </cell>
        </row>
        <row r="29">
          <cell r="E29">
            <v>22</v>
          </cell>
        </row>
        <row r="30">
          <cell r="E30">
            <v>34</v>
          </cell>
        </row>
        <row r="31">
          <cell r="E31">
            <v>118</v>
          </cell>
        </row>
        <row r="32">
          <cell r="E32">
            <v>126</v>
          </cell>
        </row>
        <row r="33">
          <cell r="E33">
            <v>0</v>
          </cell>
        </row>
        <row r="34">
          <cell r="E34">
            <v>82</v>
          </cell>
        </row>
        <row r="35">
          <cell r="E35">
            <v>51</v>
          </cell>
        </row>
        <row r="36">
          <cell r="E36">
            <v>6</v>
          </cell>
        </row>
        <row r="37">
          <cell r="E37">
            <v>53</v>
          </cell>
        </row>
        <row r="38">
          <cell r="E38">
            <v>33</v>
          </cell>
        </row>
        <row r="39">
          <cell r="E39">
            <v>54</v>
          </cell>
        </row>
      </sheetData>
      <sheetData sheetId="6"/>
      <sheetData sheetId="7"/>
      <sheetData sheetId="8">
        <row r="4">
          <cell r="C4">
            <v>8</v>
          </cell>
          <cell r="E4">
            <v>4</v>
          </cell>
        </row>
        <row r="5">
          <cell r="E5">
            <v>15</v>
          </cell>
        </row>
        <row r="6">
          <cell r="E6">
            <v>6</v>
          </cell>
        </row>
        <row r="7">
          <cell r="E7">
            <v>25</v>
          </cell>
        </row>
        <row r="8">
          <cell r="E8">
            <v>2</v>
          </cell>
        </row>
        <row r="9">
          <cell r="E9">
            <v>7</v>
          </cell>
        </row>
        <row r="10">
          <cell r="E10">
            <v>11</v>
          </cell>
        </row>
        <row r="11">
          <cell r="E11">
            <v>32</v>
          </cell>
        </row>
        <row r="12">
          <cell r="E12">
            <v>24</v>
          </cell>
        </row>
        <row r="13">
          <cell r="E13">
            <v>0</v>
          </cell>
        </row>
        <row r="14">
          <cell r="E14">
            <v>11</v>
          </cell>
        </row>
        <row r="15">
          <cell r="E15">
            <v>18</v>
          </cell>
        </row>
        <row r="16">
          <cell r="E16">
            <v>27</v>
          </cell>
        </row>
        <row r="17">
          <cell r="E17">
            <v>57</v>
          </cell>
        </row>
        <row r="18">
          <cell r="E18">
            <v>20</v>
          </cell>
        </row>
        <row r="19">
          <cell r="E19">
            <v>15</v>
          </cell>
        </row>
        <row r="20">
          <cell r="E20">
            <v>18</v>
          </cell>
        </row>
        <row r="21">
          <cell r="E21">
            <v>26</v>
          </cell>
        </row>
        <row r="22">
          <cell r="E22">
            <v>9</v>
          </cell>
        </row>
        <row r="23">
          <cell r="E23">
            <v>11</v>
          </cell>
        </row>
        <row r="24">
          <cell r="E24">
            <v>1</v>
          </cell>
        </row>
        <row r="25">
          <cell r="E25">
            <v>10</v>
          </cell>
        </row>
        <row r="26">
          <cell r="E26">
            <v>8</v>
          </cell>
        </row>
        <row r="27">
          <cell r="E27">
            <v>1</v>
          </cell>
        </row>
        <row r="28">
          <cell r="E28">
            <v>8</v>
          </cell>
        </row>
        <row r="29">
          <cell r="E29">
            <v>16</v>
          </cell>
        </row>
        <row r="30">
          <cell r="E30">
            <v>11</v>
          </cell>
        </row>
        <row r="31">
          <cell r="E31">
            <v>16</v>
          </cell>
        </row>
        <row r="32">
          <cell r="E32">
            <v>10</v>
          </cell>
        </row>
        <row r="33">
          <cell r="E33">
            <v>89</v>
          </cell>
        </row>
        <row r="34">
          <cell r="E34">
            <v>9</v>
          </cell>
        </row>
        <row r="35">
          <cell r="E35">
            <v>16</v>
          </cell>
        </row>
        <row r="36">
          <cell r="E36">
            <v>3</v>
          </cell>
        </row>
        <row r="37">
          <cell r="E37">
            <v>12</v>
          </cell>
        </row>
        <row r="38">
          <cell r="E38">
            <v>13</v>
          </cell>
        </row>
        <row r="39">
          <cell r="E39">
            <v>4</v>
          </cell>
        </row>
      </sheetData>
      <sheetData sheetId="9">
        <row r="4">
          <cell r="C4">
            <v>1</v>
          </cell>
          <cell r="E4">
            <v>1</v>
          </cell>
        </row>
        <row r="5">
          <cell r="E5">
            <v>2</v>
          </cell>
        </row>
        <row r="6">
          <cell r="E6">
            <v>4</v>
          </cell>
        </row>
        <row r="7">
          <cell r="E7">
            <v>10</v>
          </cell>
        </row>
        <row r="8">
          <cell r="E8">
            <v>1</v>
          </cell>
        </row>
        <row r="9">
          <cell r="E9">
            <v>6</v>
          </cell>
        </row>
        <row r="10">
          <cell r="E10">
            <v>4</v>
          </cell>
        </row>
        <row r="11">
          <cell r="E11">
            <v>9</v>
          </cell>
        </row>
        <row r="12">
          <cell r="E12">
            <v>17</v>
          </cell>
        </row>
        <row r="13">
          <cell r="E13">
            <v>0</v>
          </cell>
        </row>
        <row r="14">
          <cell r="E14">
            <v>6</v>
          </cell>
        </row>
        <row r="15">
          <cell r="E15">
            <v>12</v>
          </cell>
        </row>
        <row r="16">
          <cell r="E16">
            <v>8</v>
          </cell>
        </row>
        <row r="17">
          <cell r="E17">
            <v>52</v>
          </cell>
        </row>
        <row r="18">
          <cell r="E18">
            <v>5</v>
          </cell>
        </row>
        <row r="19">
          <cell r="E19">
            <v>7</v>
          </cell>
        </row>
        <row r="20">
          <cell r="E20">
            <v>6</v>
          </cell>
        </row>
        <row r="21">
          <cell r="E21">
            <v>9</v>
          </cell>
        </row>
        <row r="22">
          <cell r="E22">
            <v>6</v>
          </cell>
        </row>
        <row r="23">
          <cell r="E23">
            <v>11</v>
          </cell>
        </row>
        <row r="24">
          <cell r="E24">
            <v>1</v>
          </cell>
        </row>
        <row r="25">
          <cell r="E25">
            <v>4</v>
          </cell>
        </row>
        <row r="26">
          <cell r="E26">
            <v>3</v>
          </cell>
        </row>
        <row r="27">
          <cell r="E27">
            <v>1</v>
          </cell>
        </row>
        <row r="28">
          <cell r="E28">
            <v>4</v>
          </cell>
        </row>
        <row r="29">
          <cell r="E29">
            <v>4</v>
          </cell>
        </row>
        <row r="30">
          <cell r="E30">
            <v>6</v>
          </cell>
        </row>
        <row r="31">
          <cell r="E31">
            <v>6</v>
          </cell>
        </row>
        <row r="32">
          <cell r="E32">
            <v>7</v>
          </cell>
        </row>
        <row r="33">
          <cell r="E33">
            <v>89</v>
          </cell>
        </row>
        <row r="34">
          <cell r="E34">
            <v>3</v>
          </cell>
        </row>
        <row r="35">
          <cell r="E35">
            <v>3</v>
          </cell>
        </row>
        <row r="36">
          <cell r="E36">
            <v>0</v>
          </cell>
        </row>
        <row r="37">
          <cell r="E37">
            <v>3</v>
          </cell>
        </row>
        <row r="38">
          <cell r="E38">
            <v>3</v>
          </cell>
        </row>
        <row r="39">
          <cell r="E39">
            <v>4</v>
          </cell>
        </row>
      </sheetData>
      <sheetData sheetId="10"/>
      <sheetData sheetId="11"/>
      <sheetData sheetId="12"/>
      <sheetData sheetId="13">
        <row r="4">
          <cell r="C4">
            <v>11</v>
          </cell>
          <cell r="E4">
            <v>20</v>
          </cell>
        </row>
        <row r="5">
          <cell r="E5">
            <v>13</v>
          </cell>
        </row>
        <row r="6">
          <cell r="E6">
            <v>2</v>
          </cell>
        </row>
        <row r="7">
          <cell r="E7">
            <v>4</v>
          </cell>
        </row>
        <row r="8">
          <cell r="E8">
            <v>12</v>
          </cell>
        </row>
        <row r="9">
          <cell r="E9">
            <v>0</v>
          </cell>
        </row>
        <row r="10">
          <cell r="E10">
            <v>5</v>
          </cell>
        </row>
        <row r="11">
          <cell r="E11">
            <v>16</v>
          </cell>
        </row>
        <row r="12">
          <cell r="E12">
            <v>11</v>
          </cell>
        </row>
        <row r="13">
          <cell r="E13">
            <v>157</v>
          </cell>
        </row>
        <row r="14">
          <cell r="E14">
            <v>26</v>
          </cell>
        </row>
        <row r="15">
          <cell r="E15">
            <v>4</v>
          </cell>
        </row>
        <row r="16">
          <cell r="E16">
            <v>8</v>
          </cell>
        </row>
        <row r="17">
          <cell r="E17">
            <v>5</v>
          </cell>
        </row>
        <row r="18">
          <cell r="E18">
            <v>2</v>
          </cell>
        </row>
        <row r="19">
          <cell r="E19">
            <v>14</v>
          </cell>
        </row>
        <row r="20">
          <cell r="E20">
            <v>21</v>
          </cell>
        </row>
        <row r="21">
          <cell r="E21">
            <v>56</v>
          </cell>
        </row>
        <row r="22">
          <cell r="E22">
            <v>20</v>
          </cell>
        </row>
        <row r="23">
          <cell r="E23">
            <v>0</v>
          </cell>
        </row>
        <row r="24">
          <cell r="E24">
            <v>1</v>
          </cell>
        </row>
        <row r="25">
          <cell r="E25">
            <v>9</v>
          </cell>
        </row>
        <row r="26">
          <cell r="E26">
            <v>0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8</v>
          </cell>
        </row>
        <row r="30">
          <cell r="E30">
            <v>6</v>
          </cell>
        </row>
        <row r="31">
          <cell r="E31">
            <v>0</v>
          </cell>
        </row>
        <row r="32">
          <cell r="E32">
            <v>8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17</v>
          </cell>
        </row>
        <row r="36">
          <cell r="E36">
            <v>11</v>
          </cell>
        </row>
        <row r="37">
          <cell r="E37">
            <v>20</v>
          </cell>
        </row>
        <row r="38">
          <cell r="E38">
            <v>10</v>
          </cell>
        </row>
        <row r="39">
          <cell r="E39">
            <v>19</v>
          </cell>
        </row>
      </sheetData>
      <sheetData sheetId="14">
        <row r="4">
          <cell r="C4">
            <v>0</v>
          </cell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1</v>
          </cell>
        </row>
        <row r="13">
          <cell r="E13">
            <v>6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1</v>
          </cell>
        </row>
        <row r="18">
          <cell r="E18">
            <v>2</v>
          </cell>
        </row>
        <row r="19">
          <cell r="E19">
            <v>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2</v>
          </cell>
        </row>
        <row r="28">
          <cell r="E28">
            <v>0</v>
          </cell>
        </row>
        <row r="29">
          <cell r="E29">
            <v>1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5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1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1</v>
          </cell>
        </row>
        <row r="39">
          <cell r="E39">
            <v>1</v>
          </cell>
        </row>
      </sheetData>
      <sheetData sheetId="15"/>
      <sheetData sheetId="16"/>
      <sheetData sheetId="17">
        <row r="4">
          <cell r="C4">
            <v>0</v>
          </cell>
          <cell r="E4">
            <v>0</v>
          </cell>
        </row>
        <row r="5">
          <cell r="E5">
            <v>1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</sheetData>
      <sheetData sheetId="18"/>
      <sheetData sheetId="19">
        <row r="4">
          <cell r="C4">
            <v>0</v>
          </cell>
          <cell r="E4">
            <v>0</v>
          </cell>
        </row>
        <row r="5">
          <cell r="E5">
            <v>9</v>
          </cell>
        </row>
        <row r="6">
          <cell r="E6">
            <v>1</v>
          </cell>
        </row>
        <row r="7">
          <cell r="E7">
            <v>8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>
            <v>1</v>
          </cell>
        </row>
        <row r="15">
          <cell r="E15">
            <v>4</v>
          </cell>
        </row>
        <row r="16">
          <cell r="E16">
            <v>1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5</v>
          </cell>
        </row>
        <row r="20">
          <cell r="E20">
            <v>3</v>
          </cell>
        </row>
        <row r="21">
          <cell r="E21">
            <v>13</v>
          </cell>
        </row>
        <row r="22">
          <cell r="E22">
            <v>0</v>
          </cell>
        </row>
        <row r="23">
          <cell r="E23">
            <v>23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3</v>
          </cell>
        </row>
        <row r="28">
          <cell r="E28">
            <v>3</v>
          </cell>
        </row>
        <row r="29">
          <cell r="E29">
            <v>10</v>
          </cell>
        </row>
        <row r="30">
          <cell r="E30">
            <v>3</v>
          </cell>
        </row>
        <row r="31">
          <cell r="E31">
            <v>0</v>
          </cell>
        </row>
        <row r="32">
          <cell r="E32">
            <v>1</v>
          </cell>
        </row>
        <row r="33">
          <cell r="E33">
            <v>0</v>
          </cell>
        </row>
        <row r="34">
          <cell r="E34">
            <v>3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3</v>
          </cell>
        </row>
        <row r="38">
          <cell r="E38">
            <v>0</v>
          </cell>
        </row>
        <row r="39">
          <cell r="E39">
            <v>10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5">
          <cell r="D5">
            <v>0</v>
          </cell>
        </row>
      </sheetData>
      <sheetData sheetId="1">
        <row r="5">
          <cell r="D5">
            <v>0</v>
          </cell>
        </row>
      </sheetData>
      <sheetData sheetId="2">
        <row r="5">
          <cell r="D5">
            <v>0</v>
          </cell>
          <cell r="G5">
            <v>11</v>
          </cell>
        </row>
      </sheetData>
      <sheetData sheetId="3">
        <row r="5">
          <cell r="D5"/>
        </row>
      </sheetData>
      <sheetData sheetId="4">
        <row r="5">
          <cell r="D5"/>
        </row>
      </sheetData>
      <sheetData sheetId="5">
        <row r="5">
          <cell r="D5"/>
        </row>
      </sheetData>
      <sheetData sheetId="6">
        <row r="5">
          <cell r="D5"/>
        </row>
      </sheetData>
      <sheetData sheetId="7">
        <row r="5">
          <cell r="D5"/>
        </row>
      </sheetData>
      <sheetData sheetId="8">
        <row r="5">
          <cell r="D5"/>
        </row>
      </sheetData>
      <sheetData sheetId="9">
        <row r="5">
          <cell r="D5"/>
        </row>
      </sheetData>
      <sheetData sheetId="10">
        <row r="5">
          <cell r="D5"/>
        </row>
      </sheetData>
      <sheetData sheetId="11">
        <row r="5">
          <cell r="D5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/>
      <sheetData sheetId="3">
        <row r="4">
          <cell r="M4">
            <v>11</v>
          </cell>
        </row>
      </sheetData>
      <sheetData sheetId="4"/>
      <sheetData sheetId="5">
        <row r="4">
          <cell r="F4">
            <v>18</v>
          </cell>
        </row>
      </sheetData>
      <sheetData sheetId="6">
        <row r="4">
          <cell r="C4">
            <v>0</v>
          </cell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</sheetData>
      <sheetData sheetId="7">
        <row r="4">
          <cell r="C4">
            <v>0</v>
          </cell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</sheetData>
      <sheetData sheetId="8"/>
      <sheetData sheetId="9"/>
      <sheetData sheetId="10"/>
      <sheetData sheetId="11">
        <row r="4">
          <cell r="D4">
            <v>0</v>
          </cell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2" workbookViewId="0">
      <selection activeCell="E15" sqref="E15"/>
    </sheetView>
  </sheetViews>
  <sheetFormatPr defaultRowHeight="14.5" x14ac:dyDescent="0.35"/>
  <cols>
    <col min="1" max="1" width="27.90625" customWidth="1"/>
    <col min="2" max="2" width="18.453125" bestFit="1" customWidth="1"/>
    <col min="3" max="4" width="17.26953125" customWidth="1"/>
    <col min="5" max="5" width="14.90625" bestFit="1" customWidth="1"/>
    <col min="6" max="6" width="9.90625" bestFit="1" customWidth="1"/>
    <col min="7" max="7" width="17.26953125" customWidth="1"/>
    <col min="8" max="8" width="16.7265625" hidden="1" customWidth="1"/>
    <col min="9" max="9" width="16.81640625" hidden="1" customWidth="1"/>
    <col min="10" max="10" width="15.6328125" customWidth="1"/>
    <col min="11" max="11" width="12.81640625" style="44" hidden="1" customWidth="1"/>
    <col min="12" max="12" width="14.1796875" customWidth="1"/>
    <col min="13" max="13" width="26.7265625" customWidth="1"/>
    <col min="14" max="14" width="25.36328125" bestFit="1" customWidth="1"/>
    <col min="15" max="15" width="25.36328125" customWidth="1"/>
  </cols>
  <sheetData>
    <row r="1" spans="1:16" ht="25.5" thickTop="1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6" ht="25" x14ac:dyDescent="0.35">
      <c r="A2" s="5" t="s">
        <v>1</v>
      </c>
      <c r="B2" s="6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6" ht="25" x14ac:dyDescent="0.35">
      <c r="A3" s="10"/>
      <c r="B3" s="11"/>
      <c r="C3" s="11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6" s="21" customFormat="1" ht="17.5" x14ac:dyDescent="0.3">
      <c r="A4" s="12"/>
      <c r="B4" s="13" t="s">
        <v>2</v>
      </c>
      <c r="C4" s="14" t="s">
        <v>3</v>
      </c>
      <c r="D4" s="14"/>
      <c r="E4" s="15" t="s">
        <v>50</v>
      </c>
      <c r="F4" s="15"/>
      <c r="G4" s="15"/>
      <c r="H4" s="16" t="s">
        <v>51</v>
      </c>
      <c r="I4" s="16"/>
      <c r="J4" s="17" t="s">
        <v>4</v>
      </c>
      <c r="K4" s="17"/>
      <c r="L4" s="17"/>
      <c r="M4" s="18" t="s">
        <v>5</v>
      </c>
      <c r="N4" s="18"/>
      <c r="O4" s="19"/>
      <c r="P4" s="20"/>
    </row>
    <row r="5" spans="1:16" s="29" customFormat="1" ht="46.5" x14ac:dyDescent="0.35">
      <c r="A5" s="22" t="s">
        <v>6</v>
      </c>
      <c r="B5" s="23"/>
      <c r="C5" s="24" t="s">
        <v>7</v>
      </c>
      <c r="D5" s="24" t="s">
        <v>8</v>
      </c>
      <c r="E5" s="25" t="s">
        <v>9</v>
      </c>
      <c r="F5" s="25" t="s">
        <v>10</v>
      </c>
      <c r="G5" s="25" t="s">
        <v>11</v>
      </c>
      <c r="H5" s="26" t="s">
        <v>9</v>
      </c>
      <c r="I5" s="26" t="s">
        <v>11</v>
      </c>
      <c r="J5" s="27" t="s">
        <v>52</v>
      </c>
      <c r="K5" s="27" t="s">
        <v>53</v>
      </c>
      <c r="L5" s="27" t="s">
        <v>10</v>
      </c>
      <c r="M5" s="28" t="s">
        <v>12</v>
      </c>
      <c r="N5" s="28" t="s">
        <v>13</v>
      </c>
      <c r="O5" s="28" t="s">
        <v>14</v>
      </c>
    </row>
    <row r="6" spans="1:16" s="21" customFormat="1" ht="15.5" x14ac:dyDescent="0.35">
      <c r="A6" s="30" t="s">
        <v>15</v>
      </c>
      <c r="B6" s="31">
        <v>2.9</v>
      </c>
      <c r="C6" s="32">
        <f>'[1]Total Applications'!$E$4</f>
        <v>48</v>
      </c>
      <c r="D6" s="32">
        <f>SUM('[1]Total Applications'!$C$4:$E$4)</f>
        <v>99</v>
      </c>
      <c r="E6" s="33">
        <f>[2]March!$G$5</f>
        <v>11</v>
      </c>
      <c r="F6" s="33">
        <f>'[1]Number Waiting Priority Apps'!$E$4</f>
        <v>5</v>
      </c>
      <c r="G6" s="33">
        <f>'[1]Numbers Waiting 1st Cons'!$E$4</f>
        <v>27</v>
      </c>
      <c r="H6" s="34">
        <f>MAX('[3]Waiting Times 2nd Cons'!$E4:$E5)</f>
        <v>0</v>
      </c>
      <c r="I6" s="34">
        <f>SUM('[3]Numbers Waiting 2nd Cons'!$E4:$E5)</f>
        <v>0</v>
      </c>
      <c r="J6" s="35">
        <f>'[1]Number of 1st Cons Apps Held'!$E$4</f>
        <v>4</v>
      </c>
      <c r="K6" s="35">
        <f>'[3]Number of 2nd Cons Apps Held'!$E$4+'[3]Number of 2nd Cons Apps Held'!$E$5</f>
        <v>0</v>
      </c>
      <c r="L6" s="35">
        <f>'[1]Number of Priority Apps Held'!$E$4</f>
        <v>1</v>
      </c>
      <c r="M6" s="36">
        <f>'[1]District Court Family'!$E$4+'[1]District Court Family Appeals'!$E$4</f>
        <v>20</v>
      </c>
      <c r="N6" s="36">
        <f>'[1]CC Jud Sep &amp; Div'!$E$4</f>
        <v>0</v>
      </c>
      <c r="O6" s="36">
        <f>[1]ADMCA!$E$4</f>
        <v>0</v>
      </c>
    </row>
    <row r="7" spans="1:16" s="21" customFormat="1" ht="15.5" x14ac:dyDescent="0.35">
      <c r="A7" s="30" t="s">
        <v>16</v>
      </c>
      <c r="B7" s="31">
        <v>3</v>
      </c>
      <c r="C7" s="32">
        <f>'[1]Total Applications'!$E$5</f>
        <v>29</v>
      </c>
      <c r="D7" s="32">
        <f>SUM('[1]Total Applications'!$C$5:$E$5)</f>
        <v>101</v>
      </c>
      <c r="E7" s="33">
        <f>'[1]Waiting Times 1st Cons'!$E$5</f>
        <v>51</v>
      </c>
      <c r="F7" s="33">
        <f>'[1]Number Waiting Priority Apps'!$E$5</f>
        <v>6</v>
      </c>
      <c r="G7" s="33">
        <f>'[1]Numbers Waiting 1st Cons'!$E$5</f>
        <v>96</v>
      </c>
      <c r="H7" s="34">
        <f>'[3]Waiting Times 2nd Cons'!$E5</f>
        <v>0</v>
      </c>
      <c r="I7" s="34">
        <f>'[3]Numbers Waiting 2nd Cons'!$E5</f>
        <v>0</v>
      </c>
      <c r="J7" s="35">
        <f>'[1]Number of 1st Cons Apps Held'!$E$5</f>
        <v>15</v>
      </c>
      <c r="K7" s="35">
        <f>'[3]Number of 2nd Cons Apps Held'!$E$6</f>
        <v>0</v>
      </c>
      <c r="L7" s="35">
        <f>'[1]Number of Priority Apps Held'!$E$5</f>
        <v>2</v>
      </c>
      <c r="M7" s="36">
        <f>'[1]District Court Family'!$E$5+'[1]District Court Family Appeals'!$E$5</f>
        <v>13</v>
      </c>
      <c r="N7" s="36">
        <f>'[1]CC Jud Sep &amp; Div'!$E$5</f>
        <v>1</v>
      </c>
      <c r="O7" s="36">
        <f>[1]ADMCA!$E$5</f>
        <v>9</v>
      </c>
    </row>
    <row r="8" spans="1:16" s="21" customFormat="1" ht="15.5" x14ac:dyDescent="0.35">
      <c r="A8" s="30" t="s">
        <v>17</v>
      </c>
      <c r="B8" s="31">
        <v>2.75</v>
      </c>
      <c r="C8" s="32">
        <f>'[1]Total Applications'!$E$6</f>
        <v>7</v>
      </c>
      <c r="D8" s="32">
        <f>SUM('[1]Total Applications'!$C$6:$E$6)</f>
        <v>41</v>
      </c>
      <c r="E8" s="33">
        <f>'[1]Waiting Times 1st Cons'!$E$6</f>
        <v>8</v>
      </c>
      <c r="F8" s="33">
        <f>'[1]Number Waiting Priority Apps'!$E$6</f>
        <v>2</v>
      </c>
      <c r="G8" s="33">
        <f>'[1]Numbers Waiting 1st Cons'!$E$6</f>
        <v>9</v>
      </c>
      <c r="H8" s="34">
        <f>'[3]Waiting Times 2nd Cons'!$E6</f>
        <v>0</v>
      </c>
      <c r="I8" s="34">
        <f>'[3]Numbers Waiting 2nd Cons'!$E6</f>
        <v>0</v>
      </c>
      <c r="J8" s="35">
        <f>'[1]Number of 1st Cons Apps Held'!$E$6</f>
        <v>6</v>
      </c>
      <c r="K8" s="35">
        <f>'[3]Number of 2nd Cons Apps Held'!$E$6</f>
        <v>0</v>
      </c>
      <c r="L8" s="35">
        <f>'[1]Number of Priority Apps Held'!$E$6</f>
        <v>4</v>
      </c>
      <c r="M8" s="36">
        <f>'[1]District Court Family'!$E$6+'[1]District Court Family Appeals'!$E$6</f>
        <v>2</v>
      </c>
      <c r="N8" s="36">
        <f>'[1]CC Jud Sep &amp; Div'!$E$6</f>
        <v>0</v>
      </c>
      <c r="O8" s="36">
        <f>[1]ADMCA!$E$6</f>
        <v>1</v>
      </c>
    </row>
    <row r="9" spans="1:16" s="21" customFormat="1" ht="15.5" x14ac:dyDescent="0.35">
      <c r="A9" s="30" t="s">
        <v>18</v>
      </c>
      <c r="B9" s="31">
        <v>3.8</v>
      </c>
      <c r="C9" s="32">
        <f>'[1]Total Applications'!$E$7</f>
        <v>37</v>
      </c>
      <c r="D9" s="32">
        <f>SUM('[1]Total Applications'!$C$7:$E$7)</f>
        <v>97</v>
      </c>
      <c r="E9" s="33">
        <f>'[1]Waiting Times 1st Cons'!$E$7</f>
        <v>41</v>
      </c>
      <c r="F9" s="33">
        <f>'[1]Number Waiting Priority Apps'!$E$7</f>
        <v>3</v>
      </c>
      <c r="G9" s="33">
        <f>'[1]Numbers Waiting 1st Cons'!$E$7</f>
        <v>98</v>
      </c>
      <c r="H9" s="34">
        <f>'[3]Waiting Times 2nd Cons'!$E7</f>
        <v>0</v>
      </c>
      <c r="I9" s="34">
        <f>'[3]Numbers Waiting 2nd Cons'!$E7</f>
        <v>0</v>
      </c>
      <c r="J9" s="35">
        <f>'[1]Number of 1st Cons Apps Held'!$E$7</f>
        <v>25</v>
      </c>
      <c r="K9" s="35">
        <f>'[3]Number of 2nd Cons Apps Held'!$E$7</f>
        <v>0</v>
      </c>
      <c r="L9" s="35">
        <f>'[1]Number of Priority Apps Held'!$E$7</f>
        <v>10</v>
      </c>
      <c r="M9" s="36">
        <f>'[1]District Court Family'!$E$7+'[1]District Court Family Appeals'!$E$7</f>
        <v>4</v>
      </c>
      <c r="N9" s="36">
        <f>'[1]CC Jud Sep &amp; Div'!$E$7</f>
        <v>0</v>
      </c>
      <c r="O9" s="36">
        <f>[1]ADMCA!$E$7</f>
        <v>8</v>
      </c>
    </row>
    <row r="10" spans="1:16" s="21" customFormat="1" ht="15.5" x14ac:dyDescent="0.35">
      <c r="A10" s="30" t="s">
        <v>19</v>
      </c>
      <c r="B10" s="31">
        <v>2</v>
      </c>
      <c r="C10" s="32">
        <f>'[1]Total Applications'!$E$8</f>
        <v>26</v>
      </c>
      <c r="D10" s="32">
        <f>SUM('[1]Total Applications'!$C$8:$E$8)</f>
        <v>62</v>
      </c>
      <c r="E10" s="33">
        <f>'[1]Waiting Times 1st Cons'!$E$8</f>
        <v>24</v>
      </c>
      <c r="F10" s="33">
        <f>'[1]Number Waiting Priority Apps'!$E$8</f>
        <v>2</v>
      </c>
      <c r="G10" s="33">
        <f>'[1]Numbers Waiting 1st Cons'!$E$8</f>
        <v>36</v>
      </c>
      <c r="H10" s="34">
        <f>'[3]Waiting Times 2nd Cons'!$E8</f>
        <v>0</v>
      </c>
      <c r="I10" s="34">
        <f>'[3]Numbers Waiting 2nd Cons'!$E8</f>
        <v>0</v>
      </c>
      <c r="J10" s="35">
        <f>'[1]Number of 1st Cons Apps Held'!$E$8</f>
        <v>2</v>
      </c>
      <c r="K10" s="35">
        <f>'[3]Number of 2nd Cons Apps Held'!$E$8</f>
        <v>0</v>
      </c>
      <c r="L10" s="35">
        <f>'[1]Number of Priority Apps Held'!$E$8</f>
        <v>1</v>
      </c>
      <c r="M10" s="36">
        <f>'[1]District Court Family'!$E$8+'[1]District Court Family Appeals'!$E$8</f>
        <v>12</v>
      </c>
      <c r="N10" s="36">
        <f>'[1]CC Jud Sep &amp; Div'!$E$8</f>
        <v>0</v>
      </c>
      <c r="O10" s="36">
        <f>[1]ADMCA!$E$8</f>
        <v>0</v>
      </c>
    </row>
    <row r="11" spans="1:16" s="21" customFormat="1" ht="15.5" x14ac:dyDescent="0.35">
      <c r="A11" s="30" t="s">
        <v>20</v>
      </c>
      <c r="B11" s="31">
        <v>2</v>
      </c>
      <c r="C11" s="32">
        <f>'[1]Total Applications'!$E$9</f>
        <v>18</v>
      </c>
      <c r="D11" s="32">
        <f>SUM('[1]Total Applications'!$C$9:$E$9)</f>
        <v>38</v>
      </c>
      <c r="E11" s="33">
        <f>'[1]Waiting Times 1st Cons'!$E$9</f>
        <v>0</v>
      </c>
      <c r="F11" s="33">
        <f>'[1]Number Waiting Priority Apps'!$E$9</f>
        <v>0</v>
      </c>
      <c r="G11" s="33">
        <f>'[1]Numbers Waiting 1st Cons'!$E$9</f>
        <v>0</v>
      </c>
      <c r="H11" s="34"/>
      <c r="I11" s="34"/>
      <c r="J11" s="35">
        <f>'[1]Number of 1st Cons Apps Held'!$E$9</f>
        <v>7</v>
      </c>
      <c r="K11" s="35"/>
      <c r="L11" s="35">
        <f>'[1]Number of Priority Apps Held'!$E$9</f>
        <v>6</v>
      </c>
      <c r="M11" s="36">
        <f>'[1]District Court Family'!$E$9+'[1]District Court Family Appeals'!$E$9</f>
        <v>0</v>
      </c>
      <c r="N11" s="36">
        <f>'[1]CC Jud Sep &amp; Div'!$E$9</f>
        <v>0</v>
      </c>
      <c r="O11" s="36">
        <f>[1]ADMCA!$E$9</f>
        <v>0</v>
      </c>
    </row>
    <row r="12" spans="1:16" s="21" customFormat="1" ht="15.5" x14ac:dyDescent="0.35">
      <c r="A12" s="30" t="s">
        <v>21</v>
      </c>
      <c r="B12" s="31">
        <v>2.65</v>
      </c>
      <c r="C12" s="32">
        <f>'[1]Total Applications'!$E$10</f>
        <v>13</v>
      </c>
      <c r="D12" s="32">
        <f>SUM('[1]Total Applications'!$C$10:$E$10)</f>
        <v>32</v>
      </c>
      <c r="E12" s="33">
        <f>'[1]Waiting Times 1st Cons'!$E$10</f>
        <v>24</v>
      </c>
      <c r="F12" s="33">
        <f>'[1]Number Waiting Priority Apps'!$E$10</f>
        <v>2</v>
      </c>
      <c r="G12" s="33">
        <f>'[1]Numbers Waiting 1st Cons'!$E$10</f>
        <v>20</v>
      </c>
      <c r="H12" s="34">
        <f>'[3]Waiting Times 2nd Cons'!$E10</f>
        <v>0</v>
      </c>
      <c r="I12" s="34">
        <f>'[3]Numbers Waiting 2nd Cons'!$E10</f>
        <v>0</v>
      </c>
      <c r="J12" s="35">
        <f>'[1]Number of 1st Cons Apps Held'!$E$10</f>
        <v>11</v>
      </c>
      <c r="K12" s="35">
        <f>'[3]Number of 2nd Cons Apps Held'!$E$10</f>
        <v>0</v>
      </c>
      <c r="L12" s="35">
        <f>'[1]Number of Priority Apps Held'!$E$10</f>
        <v>4</v>
      </c>
      <c r="M12" s="36">
        <f>'[1]District Court Family'!$E$10+'[1]District Court Family Appeals'!$E$10</f>
        <v>5</v>
      </c>
      <c r="N12" s="36">
        <f>'[1]CC Jud Sep &amp; Div'!$E$10</f>
        <v>0</v>
      </c>
      <c r="O12" s="36">
        <f>[1]ADMCA!$E$10</f>
        <v>0</v>
      </c>
    </row>
    <row r="13" spans="1:16" s="21" customFormat="1" ht="15.5" x14ac:dyDescent="0.35">
      <c r="A13" s="30" t="s">
        <v>22</v>
      </c>
      <c r="B13" s="31">
        <v>7.1</v>
      </c>
      <c r="C13" s="32">
        <f>'[1]Total Applications'!$E$11</f>
        <v>38</v>
      </c>
      <c r="D13" s="32">
        <f>SUM('[1]Total Applications'!$C$11:$E$11)</f>
        <v>237</v>
      </c>
      <c r="E13" s="33">
        <f>'[1]Waiting Times 1st Cons'!$E$11</f>
        <v>14</v>
      </c>
      <c r="F13" s="33">
        <f>'[1]Number Waiting Priority Apps'!$E$11</f>
        <v>1</v>
      </c>
      <c r="G13" s="33">
        <f>'[1]Numbers Waiting 1st Cons'!$E$11</f>
        <v>31</v>
      </c>
      <c r="H13" s="34">
        <f>'[3]Waiting Times 2nd Cons'!$E11</f>
        <v>0</v>
      </c>
      <c r="I13" s="34">
        <f>'[3]Numbers Waiting 2nd Cons'!$E11</f>
        <v>0</v>
      </c>
      <c r="J13" s="35">
        <f>'[1]Number of 1st Cons Apps Held'!$E$11</f>
        <v>32</v>
      </c>
      <c r="K13" s="35">
        <f>'[3]Number of 2nd Cons Apps Held'!$E$11</f>
        <v>0</v>
      </c>
      <c r="L13" s="35">
        <f>'[1]Number of Priority Apps Held'!$E$11</f>
        <v>9</v>
      </c>
      <c r="M13" s="36">
        <f>'[1]District Court Family'!$E$11+'[1]District Court Family Appeals'!$E$11</f>
        <v>16</v>
      </c>
      <c r="N13" s="36">
        <f>'[1]CC Jud Sep &amp; Div'!$E$11</f>
        <v>0</v>
      </c>
      <c r="O13" s="36">
        <f>[1]ADMCA!$E$11</f>
        <v>0</v>
      </c>
    </row>
    <row r="14" spans="1:16" s="21" customFormat="1" ht="15.5" x14ac:dyDescent="0.35">
      <c r="A14" s="30" t="s">
        <v>23</v>
      </c>
      <c r="B14" s="31">
        <v>7.5</v>
      </c>
      <c r="C14" s="32">
        <f>'[1]Total Applications'!$E$12</f>
        <v>49</v>
      </c>
      <c r="D14" s="32">
        <f>SUM('[1]Total Applications'!$C$12:$E$12)</f>
        <v>179</v>
      </c>
      <c r="E14" s="33">
        <f>'[1]Waiting Times 1st Cons'!$E$12</f>
        <v>12</v>
      </c>
      <c r="F14" s="33">
        <f>'[1]Number Waiting Priority Apps'!$E$12</f>
        <v>8</v>
      </c>
      <c r="G14" s="33">
        <f>'[1]Numbers Waiting 1st Cons'!$E$12</f>
        <v>67</v>
      </c>
      <c r="H14" s="34">
        <f>'[3]Waiting Times 2nd Cons'!$E12</f>
        <v>0</v>
      </c>
      <c r="I14" s="34">
        <f>'[3]Numbers Waiting 2nd Cons'!$E12</f>
        <v>0</v>
      </c>
      <c r="J14" s="35">
        <f>'[1]Number of 1st Cons Apps Held'!$E$12</f>
        <v>24</v>
      </c>
      <c r="K14" s="35">
        <f>'[3]Number of 2nd Cons Apps Held'!$E$12</f>
        <v>0</v>
      </c>
      <c r="L14" s="35">
        <f>'[1]Number of Priority Apps Held'!$E$12</f>
        <v>17</v>
      </c>
      <c r="M14" s="36">
        <f>'[1]District Court Family'!$E$12+'[1]District Court Family Appeals'!$E$12</f>
        <v>12</v>
      </c>
      <c r="N14" s="36">
        <f>'[1]CC Jud Sep &amp; Div'!$E$12</f>
        <v>0</v>
      </c>
      <c r="O14" s="36">
        <f>[1]ADMCA!$E$12</f>
        <v>1</v>
      </c>
    </row>
    <row r="15" spans="1:16" s="21" customFormat="1" ht="15.5" x14ac:dyDescent="0.35">
      <c r="A15" s="30" t="s">
        <v>24</v>
      </c>
      <c r="B15" s="31">
        <v>0</v>
      </c>
      <c r="C15" s="32">
        <f>'[1]Total Applications'!$E$13</f>
        <v>213</v>
      </c>
      <c r="D15" s="32">
        <f>SUM('[1]Total Applications'!$C$13:$E$13)</f>
        <v>680</v>
      </c>
      <c r="E15" s="33">
        <f>'[1]Waiting Times 1st Cons'!$E$13</f>
        <v>0</v>
      </c>
      <c r="F15" s="33">
        <f>'[1]Number Waiting Priority Apps'!$E$13</f>
        <v>0</v>
      </c>
      <c r="G15" s="33">
        <f>'[1]Numbers Waiting 1st Cons'!$E$13</f>
        <v>0</v>
      </c>
      <c r="H15" s="34"/>
      <c r="I15" s="34"/>
      <c r="J15" s="35">
        <f>'[1]Number of 1st Cons Apps Held'!$E$13</f>
        <v>0</v>
      </c>
      <c r="K15" s="35"/>
      <c r="L15" s="35">
        <f>'[1]Number of Priority Apps Held'!$E$13</f>
        <v>0</v>
      </c>
      <c r="M15" s="36">
        <f>'[1]District Court Family'!$E$13+'[1]District Court Family Appeals'!$E$13</f>
        <v>163</v>
      </c>
      <c r="N15" s="36">
        <f>'[1]CC Jud Sep &amp; Div'!$E$13</f>
        <v>0</v>
      </c>
      <c r="O15" s="36">
        <f>[1]ADMCA!$E$13</f>
        <v>1</v>
      </c>
    </row>
    <row r="16" spans="1:16" s="21" customFormat="1" ht="15.5" x14ac:dyDescent="0.35">
      <c r="A16" s="30" t="s">
        <v>25</v>
      </c>
      <c r="B16" s="31">
        <v>2</v>
      </c>
      <c r="C16" s="32">
        <f>'[1]Total Applications'!$E$14</f>
        <v>45</v>
      </c>
      <c r="D16" s="32">
        <f>SUM('[1]Total Applications'!$C$14:$E$14)</f>
        <v>95</v>
      </c>
      <c r="E16" s="33">
        <f>'[1]Waiting Times 1st Cons'!$E$14</f>
        <v>11</v>
      </c>
      <c r="F16" s="33">
        <f>'[1]Number Waiting Priority Apps'!$E$14</f>
        <v>2</v>
      </c>
      <c r="G16" s="33">
        <f>'[1]Numbers Waiting 1st Cons'!$E$14</f>
        <v>15</v>
      </c>
      <c r="H16" s="34">
        <f>'[3]Waiting Times 2nd Cons'!$E14</f>
        <v>0</v>
      </c>
      <c r="I16" s="34">
        <f>'[3]Numbers Waiting 2nd Cons'!$E14</f>
        <v>0</v>
      </c>
      <c r="J16" s="35">
        <f>'[1]Number of 1st Cons Apps Held'!$E$14</f>
        <v>11</v>
      </c>
      <c r="K16" s="35">
        <f>'[3]Number of 2nd Cons Apps Held'!$E$14</f>
        <v>0</v>
      </c>
      <c r="L16" s="35">
        <f>'[1]Number of Priority Apps Held'!$E$14</f>
        <v>6</v>
      </c>
      <c r="M16" s="36">
        <f>'[1]District Court Family'!$E$14+'[1]District Court Family Appeals'!$E$14</f>
        <v>26</v>
      </c>
      <c r="N16" s="36">
        <f>'[1]CC Jud Sep &amp; Div'!$E$14</f>
        <v>0</v>
      </c>
      <c r="O16" s="36">
        <f>[1]ADMCA!$E$14</f>
        <v>1</v>
      </c>
    </row>
    <row r="17" spans="1:15" s="21" customFormat="1" ht="15.5" x14ac:dyDescent="0.35">
      <c r="A17" s="30" t="s">
        <v>26</v>
      </c>
      <c r="B17" s="31">
        <v>3</v>
      </c>
      <c r="C17" s="32">
        <f>'[1]Total Applications'!$E$15</f>
        <v>40</v>
      </c>
      <c r="D17" s="32">
        <f>SUM('[1]Total Applications'!$C$15:$E$15)</f>
        <v>131</v>
      </c>
      <c r="E17" s="33">
        <f>'[1]Waiting Times 1st Cons'!$E$15</f>
        <v>51</v>
      </c>
      <c r="F17" s="33">
        <f>'[1]Number Waiting Priority Apps'!$E$15</f>
        <v>9</v>
      </c>
      <c r="G17" s="33">
        <f>'[1]Numbers Waiting 1st Cons'!$E$15</f>
        <v>60</v>
      </c>
      <c r="H17" s="34">
        <f>'[3]Waiting Times 2nd Cons'!$E15</f>
        <v>0</v>
      </c>
      <c r="I17" s="34">
        <f>'[3]Numbers Waiting 2nd Cons'!$E15</f>
        <v>0</v>
      </c>
      <c r="J17" s="35">
        <f>'[1]Number of 1st Cons Apps Held'!$E$15</f>
        <v>18</v>
      </c>
      <c r="K17" s="35">
        <f>'[3]Number of 2nd Cons Apps Held'!$E$15</f>
        <v>0</v>
      </c>
      <c r="L17" s="35">
        <f>'[1]Number of Priority Apps Held'!$E$15</f>
        <v>12</v>
      </c>
      <c r="M17" s="36">
        <f>'[1]District Court Family'!$E$15+'[1]District Court Family Appeals'!$E$15</f>
        <v>4</v>
      </c>
      <c r="N17" s="36">
        <f>'[1]CC Jud Sep &amp; Div'!$E$15</f>
        <v>0</v>
      </c>
      <c r="O17" s="36">
        <f>[1]ADMCA!$E$15</f>
        <v>4</v>
      </c>
    </row>
    <row r="18" spans="1:15" s="21" customFormat="1" ht="15.5" x14ac:dyDescent="0.35">
      <c r="A18" s="30" t="s">
        <v>27</v>
      </c>
      <c r="B18" s="31">
        <v>6</v>
      </c>
      <c r="C18" s="32">
        <f>'[1]Total Applications'!$E$16</f>
        <v>32</v>
      </c>
      <c r="D18" s="32">
        <f>SUM('[1]Total Applications'!$C$16:$E$16)</f>
        <v>126</v>
      </c>
      <c r="E18" s="33">
        <f>'[1]Waiting Times 1st Cons'!$E$16</f>
        <v>23</v>
      </c>
      <c r="F18" s="33">
        <f>'[1]Number Waiting Priority Apps'!$E$16</f>
        <v>5</v>
      </c>
      <c r="G18" s="33">
        <f>'[1]Numbers Waiting 1st Cons'!$E$16</f>
        <v>42</v>
      </c>
      <c r="H18" s="34">
        <f>'[3]Waiting Times 2nd Cons'!$E17</f>
        <v>0</v>
      </c>
      <c r="I18" s="34">
        <f>'[3]Numbers Waiting 2nd Cons'!$E17</f>
        <v>0</v>
      </c>
      <c r="J18" s="35">
        <f>'[1]Number of 1st Cons Apps Held'!$E$16</f>
        <v>27</v>
      </c>
      <c r="K18" s="35">
        <f>'[3]Number of 2nd Cons Apps Held'!$E$17</f>
        <v>0</v>
      </c>
      <c r="L18" s="35">
        <f>'[1]Number of Priority Apps Held'!$E$16</f>
        <v>8</v>
      </c>
      <c r="M18" s="36">
        <f>'[1]District Court Family'!$E$16+'[1]District Court Family Appeals'!$E$16</f>
        <v>8</v>
      </c>
      <c r="N18" s="36">
        <f>'[1]CC Jud Sep &amp; Div'!$E$16</f>
        <v>0</v>
      </c>
      <c r="O18" s="36">
        <f>[1]ADMCA!$E$16</f>
        <v>1</v>
      </c>
    </row>
    <row r="19" spans="1:15" s="21" customFormat="1" ht="31" x14ac:dyDescent="0.35">
      <c r="A19" s="30" t="s">
        <v>28</v>
      </c>
      <c r="B19" s="31">
        <v>5.85</v>
      </c>
      <c r="C19" s="32">
        <f>'[1]Total Applications'!$E$17</f>
        <v>90</v>
      </c>
      <c r="D19" s="32">
        <f>SUM('[1]Total Applications'!$C$17:$E$17)</f>
        <v>314</v>
      </c>
      <c r="E19" s="33">
        <f>'[1]Waiting Times 1st Cons'!$E$17</f>
        <v>21</v>
      </c>
      <c r="F19" s="33">
        <f>'[1]Number Waiting Priority Apps'!$E$17</f>
        <v>0</v>
      </c>
      <c r="G19" s="33">
        <f>'[1]Numbers Waiting 1st Cons'!$E$17</f>
        <v>23</v>
      </c>
      <c r="H19" s="34">
        <f>'[3]Waiting Times 2nd Cons'!$E18</f>
        <v>0</v>
      </c>
      <c r="I19" s="34">
        <f>'[3]Numbers Waiting 2nd Cons'!$E18</f>
        <v>0</v>
      </c>
      <c r="J19" s="35">
        <f>'[1]Number of 1st Cons Apps Held'!$E$17</f>
        <v>57</v>
      </c>
      <c r="K19" s="35">
        <f>'[3]Number of 2nd Cons Apps Held'!$E$18</f>
        <v>0</v>
      </c>
      <c r="L19" s="35">
        <f>'[1]Number of Priority Apps Held'!$E$17</f>
        <v>52</v>
      </c>
      <c r="M19" s="36">
        <f>'[1]District Court Family'!$E$17+'[1]District Court Family Appeals'!$E$17</f>
        <v>6</v>
      </c>
      <c r="N19" s="36">
        <f>'[1]CC Jud Sep &amp; Div'!$E$17</f>
        <v>0</v>
      </c>
      <c r="O19" s="36">
        <f>[1]ADMCA!$E$17</f>
        <v>0</v>
      </c>
    </row>
    <row r="20" spans="1:15" s="21" customFormat="1" ht="15.5" x14ac:dyDescent="0.35">
      <c r="A20" s="30" t="s">
        <v>29</v>
      </c>
      <c r="B20" s="31">
        <v>4.5</v>
      </c>
      <c r="C20" s="32">
        <f>'[1]Total Applications'!$E$18</f>
        <v>28</v>
      </c>
      <c r="D20" s="32">
        <f>SUM('[1]Total Applications'!$C$18:$E$18)</f>
        <v>64</v>
      </c>
      <c r="E20" s="33">
        <f>'[1]Waiting Times 1st Cons'!$E$18</f>
        <v>40</v>
      </c>
      <c r="F20" s="33">
        <f>'[1]Number Waiting Priority Apps'!$E$18</f>
        <v>9</v>
      </c>
      <c r="G20" s="33">
        <f>'[1]Numbers Waiting 1st Cons'!$E$18</f>
        <v>91</v>
      </c>
      <c r="H20" s="34">
        <f>'[3]Waiting Times 2nd Cons'!$E19</f>
        <v>0</v>
      </c>
      <c r="I20" s="34">
        <f>'[3]Numbers Waiting 2nd Cons'!$E19</f>
        <v>0</v>
      </c>
      <c r="J20" s="35">
        <f>'[1]Number of 1st Cons Apps Held'!$E$18</f>
        <v>20</v>
      </c>
      <c r="K20" s="35">
        <f>'[3]Number of 2nd Cons Apps Held'!$E$19</f>
        <v>0</v>
      </c>
      <c r="L20" s="35">
        <f>'[1]Number of Priority Apps Held'!$E$18</f>
        <v>5</v>
      </c>
      <c r="M20" s="36">
        <f>'[1]District Court Family'!$E$18+'[1]District Court Family Appeals'!$E$18</f>
        <v>4</v>
      </c>
      <c r="N20" s="36">
        <f>'[1]CC Jud Sep &amp; Div'!$E$18</f>
        <v>0</v>
      </c>
      <c r="O20" s="36">
        <f>[1]ADMCA!$E$18</f>
        <v>0</v>
      </c>
    </row>
    <row r="21" spans="1:15" s="21" customFormat="1" ht="15.5" x14ac:dyDescent="0.35">
      <c r="A21" s="30" t="s">
        <v>30</v>
      </c>
      <c r="B21" s="31">
        <v>5.2</v>
      </c>
      <c r="C21" s="32">
        <f>'[1]Total Applications'!$E$19</f>
        <v>52</v>
      </c>
      <c r="D21" s="32">
        <f>SUM('[1]Total Applications'!$C$19:$E$19)</f>
        <v>159</v>
      </c>
      <c r="E21" s="33">
        <f>'[1]Waiting Times 1st Cons'!$E$19</f>
        <v>8</v>
      </c>
      <c r="F21" s="33">
        <f>'[1]Number Waiting Priority Apps'!$E$19</f>
        <v>3</v>
      </c>
      <c r="G21" s="33">
        <f>'[1]Numbers Waiting 1st Cons'!$E$19</f>
        <v>30</v>
      </c>
      <c r="H21" s="34">
        <f>MAX('[3]Waiting Times 2nd Cons'!$E20:$E21)</f>
        <v>0</v>
      </c>
      <c r="I21" s="34">
        <f>SUM('[3]Numbers Waiting 2nd Cons'!$E20:$E21)</f>
        <v>0</v>
      </c>
      <c r="J21" s="35">
        <f>'[1]Number of 1st Cons Apps Held'!$E$19</f>
        <v>15</v>
      </c>
      <c r="K21" s="35">
        <f>'[3]Number of 2nd Cons Apps Held'!$E$20+'[3]Number of 2nd Cons Apps Held'!$E$21</f>
        <v>0</v>
      </c>
      <c r="L21" s="35">
        <f>'[1]Number of Priority Apps Held'!$E$19</f>
        <v>7</v>
      </c>
      <c r="M21" s="36">
        <f>'[1]District Court Family'!$E$19+'[1]District Court Family Appeals'!$E$19</f>
        <v>15</v>
      </c>
      <c r="N21" s="36">
        <f>'[1]CC Jud Sep &amp; Div'!$E$19</f>
        <v>0</v>
      </c>
      <c r="O21" s="36">
        <f>[1]ADMCA!$E$19</f>
        <v>5</v>
      </c>
    </row>
    <row r="22" spans="1:15" s="21" customFormat="1" ht="15.5" x14ac:dyDescent="0.35">
      <c r="A22" s="30" t="s">
        <v>31</v>
      </c>
      <c r="B22" s="31">
        <v>4</v>
      </c>
      <c r="C22" s="32">
        <f>'[1]Total Applications'!$E$20</f>
        <v>39</v>
      </c>
      <c r="D22" s="32">
        <f>SUM('[1]Total Applications'!$C$20:$E$20)</f>
        <v>124</v>
      </c>
      <c r="E22" s="33">
        <f>'[1]Waiting Times 1st Cons'!$E$20</f>
        <v>12</v>
      </c>
      <c r="F22" s="33">
        <f>'[1]Number Waiting Priority Apps'!$E$20</f>
        <v>3</v>
      </c>
      <c r="G22" s="33">
        <f>'[1]Numbers Waiting 1st Cons'!$E$20</f>
        <v>35</v>
      </c>
      <c r="H22" s="34">
        <f>'[3]Waiting Times 2nd Cons'!$E22</f>
        <v>0</v>
      </c>
      <c r="I22" s="34">
        <f>'[3]Numbers Waiting 2nd Cons'!$E22</f>
        <v>0</v>
      </c>
      <c r="J22" s="35">
        <f>'[1]Number of 1st Cons Apps Held'!$E$20</f>
        <v>18</v>
      </c>
      <c r="K22" s="35">
        <f>'[3]Number of 2nd Cons Apps Held'!$E$22</f>
        <v>0</v>
      </c>
      <c r="L22" s="35">
        <f>'[1]Number of Priority Apps Held'!$E$20</f>
        <v>6</v>
      </c>
      <c r="M22" s="36">
        <f>'[1]District Court Family'!$E$20+'[1]District Court Family Appeals'!$E$20</f>
        <v>21</v>
      </c>
      <c r="N22" s="36">
        <f>'[1]CC Jud Sep &amp; Div'!$E$20</f>
        <v>0</v>
      </c>
      <c r="O22" s="36">
        <f>[1]ADMCA!$E$20</f>
        <v>3</v>
      </c>
    </row>
    <row r="23" spans="1:15" s="21" customFormat="1" ht="15.5" x14ac:dyDescent="0.35">
      <c r="A23" s="30" t="s">
        <v>32</v>
      </c>
      <c r="B23" s="31">
        <v>4.75</v>
      </c>
      <c r="C23" s="32">
        <f>'[1]Total Applications'!$E$21</f>
        <v>117</v>
      </c>
      <c r="D23" s="32">
        <f>SUM('[1]Total Applications'!$C$21:$E$21)</f>
        <v>278</v>
      </c>
      <c r="E23" s="33">
        <f>'[1]Waiting Times 1st Cons'!$E$21</f>
        <v>33</v>
      </c>
      <c r="F23" s="33">
        <f>'[1]Number Waiting Priority Apps'!$E$21</f>
        <v>17</v>
      </c>
      <c r="G23" s="33">
        <f>'[1]Numbers Waiting 1st Cons'!$E$21</f>
        <v>124</v>
      </c>
      <c r="H23" s="34">
        <f>'[3]Waiting Times 2nd Cons'!$E23</f>
        <v>0</v>
      </c>
      <c r="I23" s="34">
        <f>'[3]Numbers Waiting 2nd Cons'!$E23</f>
        <v>0</v>
      </c>
      <c r="J23" s="35">
        <f>'[1]Number of 1st Cons Apps Held'!$E$21</f>
        <v>26</v>
      </c>
      <c r="K23" s="35">
        <f>'[3]Number of 2nd Cons Apps Held'!$E$23</f>
        <v>0</v>
      </c>
      <c r="L23" s="35">
        <f>'[1]Number of Priority Apps Held'!$E$21</f>
        <v>9</v>
      </c>
      <c r="M23" s="36">
        <f>'[1]District Court Family'!$E$21+'[1]District Court Family Appeals'!$E$21</f>
        <v>56</v>
      </c>
      <c r="N23" s="36">
        <f>'[1]CC Jud Sep &amp; Div'!$E$21</f>
        <v>0</v>
      </c>
      <c r="O23" s="36">
        <f>[1]ADMCA!$E$21</f>
        <v>13</v>
      </c>
    </row>
    <row r="24" spans="1:15" s="21" customFormat="1" ht="15.5" x14ac:dyDescent="0.35">
      <c r="A24" s="30" t="s">
        <v>33</v>
      </c>
      <c r="B24" s="31">
        <v>2.75</v>
      </c>
      <c r="C24" s="32">
        <f>'[1]Total Applications'!$E$22</f>
        <v>31</v>
      </c>
      <c r="D24" s="32">
        <f>SUM('[1]Total Applications'!$C$22:$E$22)</f>
        <v>104</v>
      </c>
      <c r="E24" s="33">
        <f>'[1]Waiting Times 1st Cons'!$E$22</f>
        <v>22</v>
      </c>
      <c r="F24" s="33">
        <f>'[1]Number Waiting Priority Apps'!$E$22</f>
        <v>9</v>
      </c>
      <c r="G24" s="33">
        <f>'[1]Numbers Waiting 1st Cons'!$E$22</f>
        <v>46</v>
      </c>
      <c r="H24" s="34">
        <f>'[3]Waiting Times 2nd Cons'!$E24</f>
        <v>0</v>
      </c>
      <c r="I24" s="34">
        <f>'[3]Numbers Waiting 2nd Cons'!$E24</f>
        <v>0</v>
      </c>
      <c r="J24" s="35">
        <f>'[1]Number of 1st Cons Apps Held'!$E$22</f>
        <v>9</v>
      </c>
      <c r="K24" s="35">
        <f>'[3]Number of 2nd Cons Apps Held'!$E$24</f>
        <v>0</v>
      </c>
      <c r="L24" s="35">
        <f>'[1]Number of Priority Apps Held'!$E$22</f>
        <v>6</v>
      </c>
      <c r="M24" s="36">
        <f>'[1]District Court Family'!$E$22+'[1]District Court Family Appeals'!$E$22</f>
        <v>20</v>
      </c>
      <c r="N24" s="36">
        <f>'[1]CC Jud Sep &amp; Div'!$E$22</f>
        <v>0</v>
      </c>
      <c r="O24" s="36">
        <f>[1]ADMCA!$E$22</f>
        <v>0</v>
      </c>
    </row>
    <row r="25" spans="1:15" s="21" customFormat="1" ht="15.5" x14ac:dyDescent="0.35">
      <c r="A25" s="30" t="s">
        <v>34</v>
      </c>
      <c r="B25" s="31">
        <v>3.55</v>
      </c>
      <c r="C25" s="32">
        <f>'[1]Total Applications'!$E$26</f>
        <v>15</v>
      </c>
      <c r="D25" s="32">
        <f>SUM('[1]Total Applications'!$C$26:$E$26)</f>
        <v>51</v>
      </c>
      <c r="E25" s="33">
        <f>'[1]Waiting Times 1st Cons'!$E$26</f>
        <v>0</v>
      </c>
      <c r="F25" s="33">
        <f>'[1]Number Waiting Priority Apps'!$E$26</f>
        <v>0</v>
      </c>
      <c r="G25" s="33">
        <f>'[1]Numbers Waiting 1st Cons'!$E$26</f>
        <v>0</v>
      </c>
      <c r="H25" s="34"/>
      <c r="I25" s="34"/>
      <c r="J25" s="35">
        <f>'[1]Number of 1st Cons Apps Held'!$E$26</f>
        <v>8</v>
      </c>
      <c r="K25" s="35"/>
      <c r="L25" s="35">
        <f>'[1]Number of Priority Apps Held'!$E$26</f>
        <v>3</v>
      </c>
      <c r="M25" s="36">
        <f>'[1]District Court Family'!$E$26+'[1]District Court Family Appeals'!$E$26</f>
        <v>0</v>
      </c>
      <c r="N25" s="36">
        <f>'[1]CC Jud Sep &amp; Div'!$E$26</f>
        <v>0</v>
      </c>
      <c r="O25" s="36">
        <f>[1]ADMCA!$E$26</f>
        <v>0</v>
      </c>
    </row>
    <row r="26" spans="1:15" s="21" customFormat="1" ht="31" x14ac:dyDescent="0.3">
      <c r="A26" s="30" t="s">
        <v>35</v>
      </c>
      <c r="B26" s="37">
        <v>2</v>
      </c>
      <c r="C26" s="38">
        <f>'[1]Total Applications'!$E$23</f>
        <v>46</v>
      </c>
      <c r="D26" s="38">
        <f>SUM('[1]Total Applications'!$C$23:$E$23)</f>
        <v>136</v>
      </c>
      <c r="E26" s="39">
        <f>'[1]Waiting Times 1st Cons'!$E$23</f>
        <v>36</v>
      </c>
      <c r="F26" s="39">
        <f>'[1]Number Waiting Priority Apps'!$E$23</f>
        <v>1</v>
      </c>
      <c r="G26" s="39">
        <f>'[1]Numbers Waiting 1st Cons'!$E$23</f>
        <v>19</v>
      </c>
      <c r="H26" s="40"/>
      <c r="I26" s="40"/>
      <c r="J26" s="41">
        <f>'[1]Number of 1st Cons Apps Held'!$E$23</f>
        <v>11</v>
      </c>
      <c r="K26" s="41">
        <f>'[3]Number of 2nd Cons Apps Held'!$E$25</f>
        <v>0</v>
      </c>
      <c r="L26" s="41">
        <f>'[1]Number of Priority Apps Held'!$E$23</f>
        <v>11</v>
      </c>
      <c r="M26" s="42">
        <f>'[1]District Court Family'!$E$23+'[1]District Court Family Appeals'!$E$23</f>
        <v>0</v>
      </c>
      <c r="N26" s="42">
        <f>'[1]CC Jud Sep &amp; Div'!$E$23</f>
        <v>0</v>
      </c>
      <c r="O26" s="42">
        <f>[1]ADMCA!$E$23</f>
        <v>23</v>
      </c>
    </row>
    <row r="27" spans="1:15" s="21" customFormat="1" ht="15.5" x14ac:dyDescent="0.35">
      <c r="A27" s="30" t="s">
        <v>36</v>
      </c>
      <c r="B27" s="31">
        <v>3.0817000000000001</v>
      </c>
      <c r="C27" s="32">
        <f>'[1]Total Applications'!$E$24+'[1]Total Applications'!$E$25</f>
        <v>31</v>
      </c>
      <c r="D27" s="32">
        <f>SUM('[1]Total Applications'!$C$24:$E$25)</f>
        <v>108</v>
      </c>
      <c r="E27" s="33">
        <f>'[1]Waiting Times 1st Cons'!$E$24</f>
        <v>16</v>
      </c>
      <c r="F27" s="33">
        <f>'[1]Number Waiting Priority Apps'!$E$24+'[1]Number Waiting Priority Apps'!$E$25</f>
        <v>2</v>
      </c>
      <c r="G27" s="33">
        <f>'[1]Numbers Waiting 1st Cons'!$E$24+'[1]Numbers Waiting 1st Cons'!$E$25</f>
        <v>18</v>
      </c>
      <c r="H27" s="34">
        <f>MAX('[3]Waiting Times 2nd Cons'!$E25:$E26)</f>
        <v>0</v>
      </c>
      <c r="I27" s="34">
        <f>SUM('[3]Numbers Waiting 2nd Cons'!$E25:$E26)</f>
        <v>0</v>
      </c>
      <c r="J27" s="35">
        <f>'[1]Number of 1st Cons Apps Held'!$E$24+'[1]Number of 1st Cons Apps Held'!$E$25</f>
        <v>11</v>
      </c>
      <c r="K27" s="35">
        <f>'[3]Number of 2nd Cons Apps Held'!$E$26+'[3]Number of 2nd Cons Apps Held'!$E$27</f>
        <v>0</v>
      </c>
      <c r="L27" s="35">
        <f>'[1]Number of Priority Apps Held'!$E$24+'[1]Number of Priority Apps Held'!$E$25</f>
        <v>5</v>
      </c>
      <c r="M27" s="36">
        <f>'[1]District Court Family'!$E$24+'[1]District Court Family'!$E$25+'[1]District Court Family Appeals'!$E$24+'[1]District Court Family Appeals'!$E$25</f>
        <v>10</v>
      </c>
      <c r="N27" s="36">
        <f>'[1]CC Jud Sep &amp; Div'!$E$24+'[1]CC Jud Sep &amp; Div'!$E$25</f>
        <v>0</v>
      </c>
      <c r="O27" s="36">
        <f>[1]ADMCA!$E$24+[1]ADMCA!$E$25</f>
        <v>0</v>
      </c>
    </row>
    <row r="28" spans="1:15" s="21" customFormat="1" ht="15.5" x14ac:dyDescent="0.35">
      <c r="A28" s="30" t="s">
        <v>37</v>
      </c>
      <c r="B28" s="31">
        <v>0.75</v>
      </c>
      <c r="C28" s="32">
        <f>'[1]Total Applications'!$E$27</f>
        <v>37</v>
      </c>
      <c r="D28" s="32">
        <f>SUM('[1]Total Applications'!$C$27:$E$27)</f>
        <v>108</v>
      </c>
      <c r="E28" s="33">
        <f>'[1]Waiting Times 1st Cons'!$E$27</f>
        <v>43</v>
      </c>
      <c r="F28" s="33">
        <f>'[1]Number Waiting Priority Apps'!$E$27</f>
        <v>7</v>
      </c>
      <c r="G28" s="33">
        <f>'[1]Numbers Waiting 1st Cons'!$E$27</f>
        <v>98</v>
      </c>
      <c r="H28" s="34">
        <f>'[3]Waiting Times 2nd Cons'!$E28</f>
        <v>0</v>
      </c>
      <c r="I28" s="34">
        <f>'[3]Numbers Waiting 2nd Cons'!$E28</f>
        <v>0</v>
      </c>
      <c r="J28" s="35">
        <f>'[1]Number of 1st Cons Apps Held'!$E$27</f>
        <v>1</v>
      </c>
      <c r="K28" s="35">
        <f>'[3]Number of 2nd Cons Apps Held'!$E$28</f>
        <v>0</v>
      </c>
      <c r="L28" s="35">
        <f>'[1]Number of Priority Apps Held'!$E$27</f>
        <v>1</v>
      </c>
      <c r="M28" s="36">
        <f>'[1]District Court Family'!$E$27+'[1]District Court Family Appeals'!$E$27</f>
        <v>18</v>
      </c>
      <c r="N28" s="36">
        <f>'[1]CC Jud Sep &amp; Div'!$E$27</f>
        <v>0</v>
      </c>
      <c r="O28" s="36">
        <f>[1]ADMCA!$E$27</f>
        <v>3</v>
      </c>
    </row>
    <row r="29" spans="1:15" s="21" customFormat="1" ht="15.5" x14ac:dyDescent="0.35">
      <c r="A29" s="30" t="s">
        <v>38</v>
      </c>
      <c r="B29" s="31">
        <v>3.75</v>
      </c>
      <c r="C29" s="32">
        <f>'[1]Total Applications'!$E$28</f>
        <v>45</v>
      </c>
      <c r="D29" s="32">
        <f>SUM('[1]Total Applications'!$C$28:$E$28)</f>
        <v>106</v>
      </c>
      <c r="E29" s="33">
        <f>'[1]Waiting Times 1st Cons'!$E$28</f>
        <v>17</v>
      </c>
      <c r="F29" s="33">
        <f>'[1]Number Waiting Priority Apps'!$E$28</f>
        <v>8</v>
      </c>
      <c r="G29" s="33">
        <f>'[1]Numbers Waiting 1st Cons'!$E$28</f>
        <v>47</v>
      </c>
      <c r="H29" s="34">
        <f>'[3]Waiting Times 2nd Cons'!$E29</f>
        <v>0</v>
      </c>
      <c r="I29" s="34">
        <f>'[3]Numbers Waiting 2nd Cons'!$E29</f>
        <v>0</v>
      </c>
      <c r="J29" s="35">
        <f>'[1]Number of 1st Cons Apps Held'!$E$28</f>
        <v>8</v>
      </c>
      <c r="K29" s="35">
        <f>'[3]Number of 2nd Cons Apps Held'!$E$30</f>
        <v>0</v>
      </c>
      <c r="L29" s="35">
        <f>'[1]Number of Priority Apps Held'!$E$28</f>
        <v>4</v>
      </c>
      <c r="M29" s="36">
        <f>'[1]District Court Family'!$E$28+'[1]District Court Family Appeals'!$E$28</f>
        <v>17</v>
      </c>
      <c r="N29" s="36">
        <f>'[1]CC Jud Sep &amp; Div'!$E$28</f>
        <v>0</v>
      </c>
      <c r="O29" s="36">
        <f>[1]ADMCA!$E$28</f>
        <v>3</v>
      </c>
    </row>
    <row r="30" spans="1:15" s="21" customFormat="1" ht="15.5" x14ac:dyDescent="0.35">
      <c r="A30" s="30" t="s">
        <v>39</v>
      </c>
      <c r="B30" s="31">
        <v>3</v>
      </c>
      <c r="C30" s="32">
        <f>'[1]Total Applications'!$E$29</f>
        <v>33</v>
      </c>
      <c r="D30" s="32">
        <f>SUM('[1]Total Applications'!$C$29:$E$29)</f>
        <v>80</v>
      </c>
      <c r="E30" s="33">
        <f>'[1]Waiting Times 1st Cons'!$E$29</f>
        <v>17</v>
      </c>
      <c r="F30" s="33">
        <f>'[1]Number Waiting Priority Apps'!$E$29</f>
        <v>2</v>
      </c>
      <c r="G30" s="33">
        <f>'[1]Numbers Waiting 1st Cons'!$E$29</f>
        <v>22</v>
      </c>
      <c r="H30" s="34">
        <f>'[3]Waiting Times 2nd Cons'!$E30</f>
        <v>0</v>
      </c>
      <c r="I30" s="34">
        <f>'[3]Numbers Waiting 2nd Cons'!$E30</f>
        <v>0</v>
      </c>
      <c r="J30" s="35">
        <f>'[1]Number of 1st Cons Apps Held'!$E$29</f>
        <v>16</v>
      </c>
      <c r="K30" s="35">
        <f>'[3]Number of 2nd Cons Apps Held'!$E$31</f>
        <v>0</v>
      </c>
      <c r="L30" s="35">
        <f>'[1]Number of Priority Apps Held'!$E$29</f>
        <v>4</v>
      </c>
      <c r="M30" s="36">
        <f>'[1]District Court Family'!$E$29+'[1]District Court Family Appeals'!$E$29</f>
        <v>9</v>
      </c>
      <c r="N30" s="36">
        <f>'[1]CC Jud Sep &amp; Div'!$E$29</f>
        <v>0</v>
      </c>
      <c r="O30" s="36">
        <f>[1]ADMCA!$E$29</f>
        <v>10</v>
      </c>
    </row>
    <row r="31" spans="1:15" s="21" customFormat="1" ht="15.5" x14ac:dyDescent="0.35">
      <c r="A31" s="30" t="s">
        <v>40</v>
      </c>
      <c r="B31" s="31">
        <v>2</v>
      </c>
      <c r="C31" s="32">
        <f>'[1]Total Applications'!$E$30</f>
        <v>40</v>
      </c>
      <c r="D31" s="32">
        <f>SUM('[1]Total Applications'!$C$30:$E$30)</f>
        <v>85</v>
      </c>
      <c r="E31" s="33">
        <f>'[1]Waiting Times 1st Cons'!$E$30</f>
        <v>23</v>
      </c>
      <c r="F31" s="33">
        <f>'[1]Number Waiting Priority Apps'!$E$30</f>
        <v>3</v>
      </c>
      <c r="G31" s="33">
        <f>'[1]Numbers Waiting 1st Cons'!$E$30</f>
        <v>34</v>
      </c>
      <c r="H31" s="34">
        <f>'[3]Waiting Times 2nd Cons'!$E31</f>
        <v>0</v>
      </c>
      <c r="I31" s="34">
        <f>'[3]Numbers Waiting 2nd Cons'!$E31</f>
        <v>0</v>
      </c>
      <c r="J31" s="35">
        <f>'[1]Number of 1st Cons Apps Held'!$E$30</f>
        <v>11</v>
      </c>
      <c r="K31" s="35">
        <f>'[3]Number of 2nd Cons Apps Held'!$E$32</f>
        <v>0</v>
      </c>
      <c r="L31" s="35">
        <f>'[1]Number of Priority Apps Held'!$E$30</f>
        <v>6</v>
      </c>
      <c r="M31" s="36">
        <f>'[1]District Court Family'!$E$30+'[1]District Court Family Appeals'!$E$30</f>
        <v>6</v>
      </c>
      <c r="N31" s="36">
        <f>'[1]CC Jud Sep &amp; Div'!$E$30</f>
        <v>0</v>
      </c>
      <c r="O31" s="36">
        <f>[1]ADMCA!$E$30</f>
        <v>3</v>
      </c>
    </row>
    <row r="32" spans="1:15" s="21" customFormat="1" ht="15.5" x14ac:dyDescent="0.35">
      <c r="A32" s="30" t="s">
        <v>41</v>
      </c>
      <c r="B32" s="31">
        <v>2.5499999999999998</v>
      </c>
      <c r="C32" s="32">
        <f>'[1]Total Applications'!$E$31</f>
        <v>27</v>
      </c>
      <c r="D32" s="32">
        <f>SUM('[1]Total Applications'!$C$31:$E$31)</f>
        <v>58</v>
      </c>
      <c r="E32" s="33">
        <f>'[1]Waiting Times 1st Cons'!$E$31</f>
        <v>60</v>
      </c>
      <c r="F32" s="33">
        <f>'[1]Number Waiting Priority Apps'!$E$31</f>
        <v>7</v>
      </c>
      <c r="G32" s="33">
        <f>'[1]Numbers Waiting 1st Cons'!$E$31</f>
        <v>118</v>
      </c>
      <c r="H32" s="34">
        <f>'[3]Waiting Times 2nd Cons'!$E32</f>
        <v>0</v>
      </c>
      <c r="I32" s="34">
        <f>'[3]Numbers Waiting 2nd Cons'!$E32</f>
        <v>0</v>
      </c>
      <c r="J32" s="35">
        <f>'[1]Number of 1st Cons Apps Held'!$E$31</f>
        <v>16</v>
      </c>
      <c r="K32" s="35">
        <f>'[3]Number of 2nd Cons Apps Held'!$E$33</f>
        <v>0</v>
      </c>
      <c r="L32" s="35">
        <f>'[1]Number of Priority Apps Held'!$E$31</f>
        <v>6</v>
      </c>
      <c r="M32" s="36">
        <f>'[1]District Court Family'!$E$31+'[1]District Court Family Appeals'!$E$31</f>
        <v>0</v>
      </c>
      <c r="N32" s="36">
        <f>'[1]CC Jud Sep &amp; Div'!$E$31</f>
        <v>0</v>
      </c>
      <c r="O32" s="36">
        <f>[1]ADMCA!$E$31</f>
        <v>0</v>
      </c>
    </row>
    <row r="33" spans="1:15" s="21" customFormat="1" ht="15.5" x14ac:dyDescent="0.35">
      <c r="A33" s="30" t="s">
        <v>42</v>
      </c>
      <c r="B33" s="31">
        <v>4.5999999999999996</v>
      </c>
      <c r="C33" s="32">
        <f>'[1]Total Applications'!$E$32</f>
        <v>62</v>
      </c>
      <c r="D33" s="32">
        <f>SUM('[1]Total Applications'!$C$32:$E$32)</f>
        <v>158</v>
      </c>
      <c r="E33" s="33">
        <f>'[1]Waiting Times 1st Cons'!$E$32</f>
        <v>31</v>
      </c>
      <c r="F33" s="33">
        <f>'[1]Number Waiting Priority Apps'!$E$32</f>
        <v>11</v>
      </c>
      <c r="G33" s="33">
        <f>'[1]Numbers Waiting 1st Cons'!$E$32</f>
        <v>126</v>
      </c>
      <c r="H33" s="34">
        <f>'[3]Waiting Times 2nd Cons'!$E33</f>
        <v>0</v>
      </c>
      <c r="I33" s="34">
        <f>'[3]Numbers Waiting 2nd Cons'!$E33</f>
        <v>0</v>
      </c>
      <c r="J33" s="35">
        <f>'[1]Number of 1st Cons Apps Held'!$E$32</f>
        <v>10</v>
      </c>
      <c r="K33" s="35">
        <f>'[3]Number of 2nd Cons Apps Held'!$E$34+'[3]Number of 2nd Cons Apps Held'!$E$35</f>
        <v>0</v>
      </c>
      <c r="L33" s="35">
        <f>'[1]Number of Priority Apps Held'!$E$32</f>
        <v>7</v>
      </c>
      <c r="M33" s="36">
        <f>'[1]District Court Family'!$E$32+'[1]District Court Family Appeals'!$E$32</f>
        <v>13</v>
      </c>
      <c r="N33" s="36">
        <f>'[1]CC Jud Sep &amp; Div'!$E$32</f>
        <v>0</v>
      </c>
      <c r="O33" s="36">
        <f>[1]ADMCA!$E$32</f>
        <v>1</v>
      </c>
    </row>
    <row r="34" spans="1:15" s="21" customFormat="1" ht="15.5" x14ac:dyDescent="0.35">
      <c r="A34" s="30" t="s">
        <v>43</v>
      </c>
      <c r="B34" s="31">
        <v>7.05</v>
      </c>
      <c r="C34" s="32">
        <f>'[1]Total Applications'!$E$33</f>
        <v>509</v>
      </c>
      <c r="D34" s="32">
        <f>SUM('[1]Total Applications'!$C$33:$E$33)</f>
        <v>1797</v>
      </c>
      <c r="E34" s="33">
        <f>'[1]Waiting Times 1st Cons'!$E$33</f>
        <v>0</v>
      </c>
      <c r="F34" s="33">
        <f>'[1]Number Waiting Priority Apps'!$E$33</f>
        <v>0</v>
      </c>
      <c r="G34" s="33">
        <f>'[1]Numbers Waiting 1st Cons'!$E$33</f>
        <v>0</v>
      </c>
      <c r="H34" s="34"/>
      <c r="I34" s="34"/>
      <c r="J34" s="35">
        <f>'[1]Number of 1st Cons Apps Held'!$E$33</f>
        <v>89</v>
      </c>
      <c r="K34" s="35"/>
      <c r="L34" s="35">
        <f>'[1]Number of Priority Apps Held'!$E$33</f>
        <v>89</v>
      </c>
      <c r="M34" s="43">
        <f>'[1]District Court Family'!$E$33+'[1]District Court Family Appeals'!$E$33</f>
        <v>0</v>
      </c>
      <c r="N34" s="36">
        <f>'[1]CC Jud Sep &amp; Div'!$E$33</f>
        <v>0</v>
      </c>
      <c r="O34" s="36">
        <f>[1]ADMCA!$E$33</f>
        <v>0</v>
      </c>
    </row>
    <row r="35" spans="1:15" s="21" customFormat="1" ht="15.5" x14ac:dyDescent="0.35">
      <c r="A35" s="30" t="s">
        <v>44</v>
      </c>
      <c r="B35" s="31">
        <v>2.8</v>
      </c>
      <c r="C35" s="32">
        <f>'[1]Total Applications'!$E$34</f>
        <v>23</v>
      </c>
      <c r="D35" s="32">
        <f>SUM('[1]Total Applications'!$C$34:$E$34)</f>
        <v>56</v>
      </c>
      <c r="E35" s="33">
        <f>'[1]Waiting Times 1st Cons'!$E$34</f>
        <v>42</v>
      </c>
      <c r="F35" s="33">
        <f>'[1]Number Waiting Priority Apps'!$E$34</f>
        <v>6</v>
      </c>
      <c r="G35" s="33">
        <f>'[1]Numbers Waiting 1st Cons'!$E$34</f>
        <v>82</v>
      </c>
      <c r="H35" s="34">
        <f>'[3]Waiting Times 2nd Cons'!$E35</f>
        <v>0</v>
      </c>
      <c r="I35" s="34">
        <f>'[3]Numbers Waiting 2nd Cons'!$E35</f>
        <v>0</v>
      </c>
      <c r="J35" s="35">
        <f>'[1]Number of 1st Cons Apps Held'!$E$34</f>
        <v>9</v>
      </c>
      <c r="K35" s="35">
        <f>'[3]Number of 2nd Cons Apps Held'!$E$36</f>
        <v>0</v>
      </c>
      <c r="L35" s="35">
        <f>'[1]Number of Priority Apps Held'!$E$34</f>
        <v>3</v>
      </c>
      <c r="M35" s="36">
        <f>'[1]District Court Family'!$E$34+'[1]District Court Family Appeals'!$E$34</f>
        <v>0</v>
      </c>
      <c r="N35" s="36">
        <f>'[1]CC Jud Sep &amp; Div'!$E$34</f>
        <v>0</v>
      </c>
      <c r="O35" s="36">
        <f>[1]ADMCA!$E$34</f>
        <v>3</v>
      </c>
    </row>
    <row r="36" spans="1:15" s="21" customFormat="1" ht="15.5" x14ac:dyDescent="0.35">
      <c r="A36" s="30" t="s">
        <v>45</v>
      </c>
      <c r="B36" s="31">
        <v>5</v>
      </c>
      <c r="C36" s="32">
        <f>'[1]Total Applications'!$E$35</f>
        <v>35</v>
      </c>
      <c r="D36" s="32">
        <f>SUM('[1]Total Applications'!$C$35:$E$35)</f>
        <v>126</v>
      </c>
      <c r="E36" s="33">
        <f>'[1]Waiting Times 1st Cons'!$E$35</f>
        <v>31</v>
      </c>
      <c r="F36" s="33">
        <f>'[1]Number Waiting Priority Apps'!$E$35</f>
        <v>5</v>
      </c>
      <c r="G36" s="33">
        <f>'[1]Numbers Waiting 1st Cons'!$E$35</f>
        <v>51</v>
      </c>
      <c r="H36" s="34">
        <f>'[3]Waiting Times 2nd Cons'!$E36</f>
        <v>0</v>
      </c>
      <c r="I36" s="34">
        <f>'[3]Numbers Waiting 2nd Cons'!$E36</f>
        <v>0</v>
      </c>
      <c r="J36" s="35">
        <f>'[1]Number of 1st Cons Apps Held'!$E$35</f>
        <v>16</v>
      </c>
      <c r="K36" s="35">
        <f>'[3]Number of 2nd Cons Apps Held'!$E$37</f>
        <v>0</v>
      </c>
      <c r="L36" s="35">
        <f>'[1]Number of Priority Apps Held'!$E$35</f>
        <v>3</v>
      </c>
      <c r="M36" s="36">
        <f>'[1]District Court Family'!$E$35+'[1]District Court Family Appeals'!$E$35</f>
        <v>18</v>
      </c>
      <c r="N36" s="36">
        <f>'[1]CC Jud Sep &amp; Div'!$E$35</f>
        <v>0</v>
      </c>
      <c r="O36" s="36">
        <f>[1]ADMCA!$E$35</f>
        <v>0</v>
      </c>
    </row>
    <row r="37" spans="1:15" s="21" customFormat="1" ht="15.5" x14ac:dyDescent="0.35">
      <c r="A37" s="30" t="s">
        <v>46</v>
      </c>
      <c r="B37" s="31">
        <v>1</v>
      </c>
      <c r="C37" s="32">
        <f>'[1]Total Applications'!$E$36</f>
        <v>18</v>
      </c>
      <c r="D37" s="32">
        <f>SUM('[1]Total Applications'!$C$36:$E$36)</f>
        <v>49</v>
      </c>
      <c r="E37" s="33">
        <f>'[1]Waiting Times 1st Cons'!$E$36</f>
        <v>8</v>
      </c>
      <c r="F37" s="33">
        <f>'[1]Number Waiting Priority Apps'!$E$36</f>
        <v>0</v>
      </c>
      <c r="G37" s="33">
        <f>'[1]Numbers Waiting 1st Cons'!$E$36</f>
        <v>6</v>
      </c>
      <c r="H37" s="34">
        <f>'[3]Waiting Times 2nd Cons'!$E37</f>
        <v>0</v>
      </c>
      <c r="I37" s="34">
        <f>'[3]Numbers Waiting 2nd Cons'!$E37</f>
        <v>0</v>
      </c>
      <c r="J37" s="35">
        <f>'[1]Number of 1st Cons Apps Held'!$E$36</f>
        <v>3</v>
      </c>
      <c r="K37" s="35">
        <f>'[3]Number of 2nd Cons Apps Held'!$E$38</f>
        <v>0</v>
      </c>
      <c r="L37" s="35">
        <f>'[1]Number of Priority Apps Held'!$E$36</f>
        <v>0</v>
      </c>
      <c r="M37" s="36">
        <f>'[1]District Court Family'!$E$36+'[1]District Court Family Appeals'!$E$36</f>
        <v>11</v>
      </c>
      <c r="N37" s="36">
        <f>'[1]CC Jud Sep &amp; Div'!$E$36</f>
        <v>0</v>
      </c>
      <c r="O37" s="36">
        <f>[1]ADMCA!$E$36</f>
        <v>0</v>
      </c>
    </row>
    <row r="38" spans="1:15" s="21" customFormat="1" ht="15.5" x14ac:dyDescent="0.35">
      <c r="A38" s="30" t="s">
        <v>47</v>
      </c>
      <c r="B38" s="31">
        <v>2.4</v>
      </c>
      <c r="C38" s="32">
        <f>'[1]Total Applications'!$E$37</f>
        <v>43</v>
      </c>
      <c r="D38" s="32">
        <f>SUM('[1]Total Applications'!$C$37:$E$37)</f>
        <v>105</v>
      </c>
      <c r="E38" s="33">
        <f>'[1]Waiting Times 1st Cons'!$E$37</f>
        <v>33</v>
      </c>
      <c r="F38" s="33">
        <f>'[1]Number Waiting Priority Apps'!$E$37</f>
        <v>8</v>
      </c>
      <c r="G38" s="33">
        <f>'[1]Numbers Waiting 1st Cons'!$E$37</f>
        <v>53</v>
      </c>
      <c r="H38" s="34">
        <f>'[3]Waiting Times 2nd Cons'!$E38</f>
        <v>0</v>
      </c>
      <c r="I38" s="34">
        <f>'[3]Numbers Waiting 2nd Cons'!$E38</f>
        <v>0</v>
      </c>
      <c r="J38" s="35">
        <f>'[1]Number of 1st Cons Apps Held'!$E$37</f>
        <v>12</v>
      </c>
      <c r="K38" s="35">
        <f>'[3]Number of 2nd Cons Apps Held'!$E$39</f>
        <v>0</v>
      </c>
      <c r="L38" s="35">
        <f>'[1]Number of Priority Apps Held'!$E$37</f>
        <v>3</v>
      </c>
      <c r="M38" s="36">
        <f>'[1]District Court Family'!$E$37+'[1]District Court Family Appeals'!$E$37</f>
        <v>20</v>
      </c>
      <c r="N38" s="36">
        <f>'[1]CC Jud Sep &amp; Div'!$E$37</f>
        <v>0</v>
      </c>
      <c r="O38" s="36">
        <f>[1]ADMCA!$E$37</f>
        <v>3</v>
      </c>
    </row>
    <row r="39" spans="1:15" s="21" customFormat="1" ht="15.5" x14ac:dyDescent="0.35">
      <c r="A39" s="30" t="s">
        <v>48</v>
      </c>
      <c r="B39" s="31">
        <v>2.8</v>
      </c>
      <c r="C39" s="32">
        <f>'[1]Total Applications'!$E$38</f>
        <v>15</v>
      </c>
      <c r="D39" s="32">
        <f>SUM('[1]Total Applications'!$C$38:$E$38)</f>
        <v>87</v>
      </c>
      <c r="E39" s="33">
        <f>'[1]Waiting Times 1st Cons'!$E$38</f>
        <v>32</v>
      </c>
      <c r="F39" s="33">
        <f>'[1]Number Waiting Priority Apps'!$E$38</f>
        <v>0</v>
      </c>
      <c r="G39" s="33">
        <f>'[1]Numbers Waiting 1st Cons'!$E$38</f>
        <v>33</v>
      </c>
      <c r="H39" s="34">
        <f>'[3]Waiting Times 2nd Cons'!$E39</f>
        <v>0</v>
      </c>
      <c r="I39" s="34">
        <f>'[3]Numbers Waiting 2nd Cons'!$E39</f>
        <v>0</v>
      </c>
      <c r="J39" s="35">
        <f>'[1]Number of 1st Cons Apps Held'!$E$38</f>
        <v>13</v>
      </c>
      <c r="K39" s="35">
        <f>'[3]Number of 2nd Cons Apps Held'!$E$40</f>
        <v>0</v>
      </c>
      <c r="L39" s="35">
        <f>'[1]Number of Priority Apps Held'!$E$38</f>
        <v>3</v>
      </c>
      <c r="M39" s="36">
        <f>'[1]District Court Family'!$E$38+'[1]District Court Family Appeals'!$E$38</f>
        <v>11</v>
      </c>
      <c r="N39" s="36">
        <f>'[1]CC Jud Sep &amp; Div'!$E$38</f>
        <v>0</v>
      </c>
      <c r="O39" s="36">
        <f>[1]ADMCA!$E$38</f>
        <v>0</v>
      </c>
    </row>
    <row r="40" spans="1:15" s="21" customFormat="1" ht="15.5" x14ac:dyDescent="0.35">
      <c r="A40" s="30" t="s">
        <v>49</v>
      </c>
      <c r="B40" s="31">
        <v>2.6</v>
      </c>
      <c r="C40" s="32">
        <f>'[1]Total Applications'!$E$39</f>
        <v>51</v>
      </c>
      <c r="D40" s="32">
        <f>SUM('[1]Total Applications'!$C$39:$E$39)</f>
        <v>126</v>
      </c>
      <c r="E40" s="33">
        <f>'[1]Waiting Times 1st Cons'!$E$39</f>
        <v>24</v>
      </c>
      <c r="F40" s="33">
        <f>'[1]Number Waiting Priority Apps'!$E$39</f>
        <v>7</v>
      </c>
      <c r="G40" s="33">
        <f>'[1]Numbers Waiting 1st Cons'!$E$39</f>
        <v>54</v>
      </c>
      <c r="H40" s="34">
        <f>'[3]Waiting Times 2nd Cons'!$E40</f>
        <v>0</v>
      </c>
      <c r="I40" s="34">
        <f>'[3]Numbers Waiting 2nd Cons'!$E40</f>
        <v>0</v>
      </c>
      <c r="J40" s="35">
        <f>'[1]Number of 1st Cons Apps Held'!$E$39</f>
        <v>4</v>
      </c>
      <c r="K40" s="35">
        <f>'[3]Number of 2nd Cons Apps Held'!$E$41</f>
        <v>0</v>
      </c>
      <c r="L40" s="35">
        <f>'[1]Number of Priority Apps Held'!$E$39</f>
        <v>4</v>
      </c>
      <c r="M40" s="36">
        <f>'[1]District Court Family'!$E$39+'[1]District Court Family Appeals'!$E$39</f>
        <v>20</v>
      </c>
      <c r="N40" s="36">
        <f>'[1]CC Jud Sep &amp; Div'!$E$39</f>
        <v>0</v>
      </c>
      <c r="O40" s="36">
        <f>[1]ADMCA!$E$39</f>
        <v>10</v>
      </c>
    </row>
    <row r="43" spans="1:15" x14ac:dyDescent="0.35">
      <c r="K43"/>
    </row>
  </sheetData>
  <mergeCells count="7">
    <mergeCell ref="M4:O4"/>
    <mergeCell ref="A1:D1"/>
    <mergeCell ref="A2:C2"/>
    <mergeCell ref="C4:D4"/>
    <mergeCell ref="E4:G4"/>
    <mergeCell ref="H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X. Shumakov</dc:creator>
  <cp:lastModifiedBy>Justyna X. Shumakov</cp:lastModifiedBy>
  <dcterms:created xsi:type="dcterms:W3CDTF">2015-06-05T18:17:20Z</dcterms:created>
  <dcterms:modified xsi:type="dcterms:W3CDTF">2026-04-14T14:50:11Z</dcterms:modified>
</cp:coreProperties>
</file>