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Updated\"/>
    </mc:Choice>
  </mc:AlternateContent>
  <xr:revisionPtr revIDLastSave="0" documentId="13_ncr:1_{6659EC59-F0AF-4AF7-A658-3F1ACE6741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" sheetId="5" r:id="rId1"/>
  </sheets>
  <externalReferences>
    <externalReference r:id="rId2"/>
  </externalReferences>
  <definedNames>
    <definedName name="_xlnm.Print_Area" localSheetId="0">May!$A$1:$O$38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K35" i="5" l="1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D23" i="5" l="1"/>
  <c r="D36" i="5"/>
  <c r="D18" i="5"/>
  <c r="H8" i="5"/>
  <c r="H10" i="5"/>
  <c r="H11" i="5"/>
  <c r="H13" i="5"/>
  <c r="H14" i="5"/>
  <c r="H17" i="5"/>
  <c r="H19" i="5"/>
  <c r="H20" i="5"/>
  <c r="H22" i="5"/>
  <c r="H25" i="5"/>
  <c r="H27" i="5"/>
  <c r="H29" i="5"/>
  <c r="H32" i="5"/>
  <c r="H34" i="5"/>
  <c r="H36" i="5"/>
  <c r="I8" i="5"/>
  <c r="I10" i="5"/>
  <c r="I11" i="5"/>
  <c r="I13" i="5"/>
  <c r="I14" i="5"/>
  <c r="I17" i="5"/>
  <c r="I19" i="5"/>
  <c r="I20" i="5"/>
  <c r="I22" i="5"/>
  <c r="I25" i="5"/>
  <c r="I27" i="5"/>
  <c r="I29" i="5"/>
  <c r="I32" i="5"/>
  <c r="I34" i="5"/>
  <c r="I36" i="5"/>
  <c r="D32" i="5"/>
  <c r="D13" i="5"/>
  <c r="J7" i="5"/>
  <c r="J9" i="5"/>
  <c r="J12" i="5"/>
  <c r="J15" i="5"/>
  <c r="J17" i="5"/>
  <c r="J19" i="5"/>
  <c r="J20" i="5"/>
  <c r="J22" i="5"/>
  <c r="J24" i="5"/>
  <c r="J26" i="5"/>
  <c r="J28" i="5"/>
  <c r="J30" i="5"/>
  <c r="J31" i="5"/>
  <c r="J33" i="5"/>
  <c r="J35" i="5"/>
  <c r="L7" i="5"/>
  <c r="L9" i="5"/>
  <c r="L12" i="5"/>
  <c r="L15" i="5"/>
  <c r="L17" i="5"/>
  <c r="L19" i="5"/>
  <c r="L20" i="5"/>
  <c r="L22" i="5"/>
  <c r="L24" i="5"/>
  <c r="L26" i="5"/>
  <c r="L28" i="5"/>
  <c r="L30" i="5"/>
  <c r="L31" i="5"/>
  <c r="L33" i="5"/>
  <c r="L35" i="5"/>
  <c r="K8" i="5"/>
  <c r="K7" i="5"/>
  <c r="M7" i="5"/>
  <c r="M9" i="5"/>
  <c r="M12" i="5"/>
  <c r="M15" i="5"/>
  <c r="M17" i="5"/>
  <c r="M19" i="5"/>
  <c r="M20" i="5"/>
  <c r="M22" i="5"/>
  <c r="M26" i="5"/>
  <c r="M28" i="5"/>
  <c r="M31" i="5"/>
  <c r="M33" i="5"/>
  <c r="M35" i="5"/>
  <c r="M24" i="5"/>
  <c r="M30" i="5"/>
  <c r="N7" i="5"/>
  <c r="N9" i="5"/>
  <c r="N12" i="5"/>
  <c r="N15" i="5"/>
  <c r="N17" i="5"/>
  <c r="N19" i="5"/>
  <c r="N20" i="5"/>
  <c r="N22" i="5"/>
  <c r="N24" i="5"/>
  <c r="N26" i="5"/>
  <c r="N28" i="5"/>
  <c r="N30" i="5"/>
  <c r="N31" i="5"/>
  <c r="N33" i="5"/>
  <c r="N35" i="5"/>
  <c r="O7" i="5"/>
  <c r="O9" i="5"/>
  <c r="O12" i="5"/>
  <c r="O15" i="5"/>
  <c r="O17" i="5"/>
  <c r="O19" i="5"/>
  <c r="O20" i="5"/>
  <c r="O22" i="5"/>
  <c r="O24" i="5"/>
  <c r="O26" i="5"/>
  <c r="O28" i="5"/>
  <c r="O30" i="5"/>
  <c r="O31" i="5"/>
  <c r="O33" i="5"/>
  <c r="O35" i="5"/>
  <c r="D25" i="5"/>
  <c r="D11" i="5"/>
  <c r="D21" i="5"/>
  <c r="D22" i="5"/>
  <c r="D24" i="5"/>
  <c r="D26" i="5"/>
  <c r="D28" i="5"/>
  <c r="D30" i="5"/>
  <c r="D31" i="5"/>
  <c r="D33" i="5"/>
  <c r="D35" i="5"/>
  <c r="D27" i="5"/>
  <c r="D14" i="5"/>
  <c r="D8" i="5"/>
  <c r="D16" i="5"/>
  <c r="D7" i="5"/>
  <c r="D15" i="5"/>
  <c r="D17" i="5"/>
  <c r="H7" i="5"/>
  <c r="H9" i="5"/>
  <c r="H12" i="5"/>
  <c r="H15" i="5"/>
  <c r="H16" i="5"/>
  <c r="H18" i="5"/>
  <c r="H21" i="5"/>
  <c r="H24" i="5"/>
  <c r="H26" i="5"/>
  <c r="H28" i="5"/>
  <c r="H30" i="5"/>
  <c r="H31" i="5"/>
  <c r="H33" i="5"/>
  <c r="H35" i="5"/>
  <c r="I7" i="5"/>
  <c r="I9" i="5"/>
  <c r="I12" i="5"/>
  <c r="I15" i="5"/>
  <c r="I16" i="5"/>
  <c r="I18" i="5"/>
  <c r="I21" i="5"/>
  <c r="I24" i="5"/>
  <c r="I26" i="5"/>
  <c r="I28" i="5"/>
  <c r="I30" i="5"/>
  <c r="I31" i="5"/>
  <c r="I33" i="5"/>
  <c r="I35" i="5"/>
  <c r="D29" i="5"/>
  <c r="D34" i="5"/>
  <c r="D10" i="5"/>
  <c r="D9" i="5"/>
  <c r="D12" i="5"/>
  <c r="D19" i="5"/>
  <c r="D20" i="5"/>
  <c r="J8" i="5"/>
  <c r="J10" i="5"/>
  <c r="J11" i="5"/>
  <c r="J13" i="5"/>
  <c r="J14" i="5"/>
  <c r="J16" i="5"/>
  <c r="J18" i="5"/>
  <c r="J21" i="5"/>
  <c r="J23" i="5"/>
  <c r="J25" i="5"/>
  <c r="J27" i="5"/>
  <c r="J29" i="5"/>
  <c r="J32" i="5"/>
  <c r="J34" i="5"/>
  <c r="J36" i="5"/>
  <c r="L8" i="5"/>
  <c r="L10" i="5"/>
  <c r="L11" i="5"/>
  <c r="L13" i="5"/>
  <c r="L14" i="5"/>
  <c r="L16" i="5"/>
  <c r="L18" i="5"/>
  <c r="L21" i="5"/>
  <c r="L23" i="5"/>
  <c r="L25" i="5"/>
  <c r="L27" i="5"/>
  <c r="L29" i="5"/>
  <c r="L32" i="5"/>
  <c r="L34" i="5"/>
  <c r="L36" i="5"/>
  <c r="M8" i="5"/>
  <c r="M10" i="5"/>
  <c r="M11" i="5"/>
  <c r="M13" i="5"/>
  <c r="M14" i="5"/>
  <c r="M16" i="5"/>
  <c r="M18" i="5"/>
  <c r="M21" i="5"/>
  <c r="M23" i="5"/>
  <c r="M25" i="5"/>
  <c r="M27" i="5"/>
  <c r="M29" i="5"/>
  <c r="M32" i="5"/>
  <c r="M34" i="5"/>
  <c r="M36" i="5"/>
  <c r="N8" i="5"/>
  <c r="N10" i="5"/>
  <c r="N11" i="5"/>
  <c r="N13" i="5"/>
  <c r="N14" i="5"/>
  <c r="N16" i="5"/>
  <c r="N18" i="5"/>
  <c r="N21" i="5"/>
  <c r="N23" i="5"/>
  <c r="N25" i="5"/>
  <c r="N27" i="5"/>
  <c r="N29" i="5"/>
  <c r="N32" i="5"/>
  <c r="N34" i="5"/>
  <c r="N36" i="5"/>
  <c r="O8" i="5"/>
  <c r="O10" i="5"/>
  <c r="O11" i="5"/>
  <c r="O13" i="5"/>
  <c r="O14" i="5"/>
  <c r="O16" i="5"/>
  <c r="O18" i="5"/>
  <c r="O21" i="5"/>
  <c r="O23" i="5"/>
  <c r="O25" i="5"/>
  <c r="O27" i="5"/>
  <c r="O29" i="5"/>
  <c r="O32" i="5"/>
  <c r="O34" i="5"/>
  <c r="O36" i="5"/>
  <c r="O6" i="5" l="1"/>
  <c r="K6" i="5" l="1"/>
  <c r="F6" i="5"/>
  <c r="C6" i="5"/>
  <c r="G6" i="5"/>
  <c r="J6" i="5" l="1"/>
  <c r="I6" i="5"/>
  <c r="L6" i="5"/>
  <c r="M6" i="5"/>
  <c r="N6" i="5"/>
  <c r="D6" i="5"/>
  <c r="H6" i="5"/>
  <c r="K36" i="5" l="1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<sst xmlns="http://schemas.openxmlformats.org/spreadsheetml/2006/main" count="53" uniqueCount="50">
  <si>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</si>
  <si>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</si>
  <si>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</si>
  <si>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</si>
  <si>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</si>
  <si>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</si>
  <si>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</si>
  <si>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</si>
  <si>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</si>
  <si>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</si>
  <si>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</si>
  <si>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</si>
  <si>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</si>
  <si>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</si>
  <si>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</si>
  <si>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</si>
  <si>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</si>
  <si>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</si>
  <si>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</si>
  <si>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</si>
  <si>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</si>
  <si>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</si>
  <si>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</si>
  <si>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</si>
  <si>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</si>
  <si>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</si>
  <si>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</si>
  <si>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</si>
  <si>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</si>
  <si>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</si>
  <si>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</si>
  <si>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</si>
  <si>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</si>
  <si>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</si>
  <si>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</si>
  <si>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</si>
  <si>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</si>
  <si>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</si>
  <si>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</si>
  <si>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</si>
  <si>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</si>
  <si>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</si>
  <si>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</si>
  <si>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</si>
  <si>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</si>
  <si>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</si>
  <si>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</si>
  <si>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31st May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</si>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</sst>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0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6" fillId="6" borderId="5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1" fillId="2" borderId="12" xfId="0" applyFont="1" applyFill="1" applyBorder="1" applyAlignment="1">
      <alignment vertical="center"/>
    </xf>
    <xf numFmtId="0" fontId="6" fillId="7" borderId="13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center" wrapText="1" readingOrder="1"/>
      <protection locked="0"/>
    </xf>
    <xf numFmtId="0" fontId="1" fillId="2" borderId="15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/>
    <xf numFmtId="0" fontId="3" fillId="8" borderId="0" xfId="0" applyFont="1" applyFill="1" applyBorder="1" applyAlignment="1" applyProtection="1">
      <alignment horizontal="center" vertical="top" wrapText="1" readingOrder="1"/>
      <protection locked="0"/>
    </xf>
    <xf numFmtId="164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8" borderId="7" xfId="0" applyNumberFormat="1" applyFont="1" applyFill="1" applyBorder="1" applyAlignment="1">
      <alignment horizontal="center"/>
    </xf>
    <xf numFmtId="164" fontId="8" fillId="8" borderId="9" xfId="0" applyNumberFormat="1" applyFont="1" applyFill="1" applyBorder="1" applyAlignment="1">
      <alignment horizontal="center"/>
    </xf>
    <xf numFmtId="0" fontId="6" fillId="8" borderId="5" xfId="0" applyFont="1" applyFill="1" applyBorder="1" applyAlignment="1" applyProtection="1">
      <alignment horizontal="left" vertical="center" wrapText="1" indent="1" readingOrder="1"/>
      <protection locked="0"/>
    </xf>
    <xf numFmtId="164" fontId="7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2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2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  <cell r="G4">
            <v>37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  <cell r="G5">
            <v>41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  <cell r="G6">
            <v>5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  <cell r="G7">
            <v>54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  <cell r="G8">
            <v>20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  <cell r="G10">
            <v>15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  <cell r="G11">
            <v>141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  <cell r="G12">
            <v>79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  <cell r="G14">
            <v>40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  <cell r="G15">
            <v>45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  <cell r="G16">
            <v>35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  <cell r="G17">
            <v>125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  <cell r="G18">
            <v>26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  <cell r="G19">
            <v>17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  <cell r="G20">
            <v>40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  <cell r="G21">
            <v>44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  <cell r="G22">
            <v>93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  <cell r="G23">
            <v>31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  <cell r="G24">
            <v>73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  <cell r="G25">
            <v>10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  <cell r="G26">
            <v>16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  <cell r="G28">
            <v>58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  <cell r="G29">
            <v>39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  <cell r="G30">
            <v>28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  <cell r="G31">
            <v>46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  <cell r="G32">
            <v>17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  <cell r="G33">
            <v>59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  <cell r="G34">
            <v>520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  <cell r="G35">
            <v>19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  <cell r="G36">
            <v>45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  <cell r="G37">
            <v>21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  <cell r="G38">
            <v>37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  <cell r="G39">
            <v>45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  <cell r="G40">
            <v>42</v>
          </cell>
        </row>
      </sheetData>
      <sheetData sheetId="3">
        <row r="4">
          <cell r="C4">
            <v>8</v>
          </cell>
          <cell r="G4">
            <v>4</v>
          </cell>
        </row>
        <row r="5">
          <cell r="G5">
            <v>26</v>
          </cell>
        </row>
        <row r="6">
          <cell r="G6">
            <v>5</v>
          </cell>
        </row>
        <row r="7">
          <cell r="G7">
            <v>14</v>
          </cell>
        </row>
        <row r="8">
          <cell r="G8">
            <v>37</v>
          </cell>
        </row>
        <row r="10">
          <cell r="G10">
            <v>24</v>
          </cell>
        </row>
        <row r="11">
          <cell r="G11">
            <v>15</v>
          </cell>
        </row>
        <row r="12">
          <cell r="G12">
            <v>18</v>
          </cell>
        </row>
        <row r="14">
          <cell r="G14">
            <v>9</v>
          </cell>
        </row>
        <row r="15">
          <cell r="G15">
            <v>19</v>
          </cell>
        </row>
        <row r="16">
          <cell r="G16">
            <v>24</v>
          </cell>
        </row>
        <row r="17">
          <cell r="G17">
            <v>8</v>
          </cell>
        </row>
        <row r="18">
          <cell r="G18">
            <v>19</v>
          </cell>
        </row>
        <row r="19">
          <cell r="G19">
            <v>15</v>
          </cell>
        </row>
        <row r="20">
          <cell r="G20">
            <v>16</v>
          </cell>
        </row>
        <row r="21">
          <cell r="G21">
            <v>9</v>
          </cell>
        </row>
        <row r="22">
          <cell r="G22">
            <v>29</v>
          </cell>
        </row>
        <row r="23">
          <cell r="G23">
            <v>47</v>
          </cell>
        </row>
        <row r="24">
          <cell r="G24">
            <v>38</v>
          </cell>
        </row>
        <row r="25">
          <cell r="G25">
            <v>20</v>
          </cell>
        </row>
        <row r="26">
          <cell r="G26">
            <v>16</v>
          </cell>
        </row>
        <row r="28">
          <cell r="G28">
            <v>13</v>
          </cell>
        </row>
        <row r="29">
          <cell r="G29">
            <v>8</v>
          </cell>
        </row>
        <row r="30">
          <cell r="G30">
            <v>34</v>
          </cell>
        </row>
        <row r="31">
          <cell r="G31">
            <v>23</v>
          </cell>
        </row>
        <row r="32">
          <cell r="G32">
            <v>54</v>
          </cell>
        </row>
        <row r="33">
          <cell r="G33">
            <v>11</v>
          </cell>
        </row>
        <row r="35">
          <cell r="G35">
            <v>24</v>
          </cell>
        </row>
        <row r="36">
          <cell r="G36">
            <v>15</v>
          </cell>
        </row>
        <row r="37">
          <cell r="G37">
            <v>7</v>
          </cell>
        </row>
        <row r="38">
          <cell r="G38">
            <v>27</v>
          </cell>
        </row>
        <row r="39">
          <cell r="G39">
            <v>17</v>
          </cell>
        </row>
        <row r="40">
          <cell r="G40">
            <v>28</v>
          </cell>
        </row>
      </sheetData>
      <sheetData sheetId="4">
        <row r="4">
          <cell r="C4">
            <v>0</v>
          </cell>
          <cell r="G4">
            <v>3</v>
          </cell>
        </row>
        <row r="5">
          <cell r="G5">
            <v>5</v>
          </cell>
        </row>
        <row r="6">
          <cell r="G6">
            <v>0</v>
          </cell>
        </row>
        <row r="7">
          <cell r="G7">
            <v>9</v>
          </cell>
        </row>
        <row r="8">
          <cell r="G8">
            <v>3</v>
          </cell>
        </row>
        <row r="10">
          <cell r="G10">
            <v>1</v>
          </cell>
        </row>
        <row r="11">
          <cell r="G11">
            <v>2</v>
          </cell>
        </row>
        <row r="12">
          <cell r="G12">
            <v>14</v>
          </cell>
        </row>
        <row r="14">
          <cell r="G14">
            <v>4</v>
          </cell>
        </row>
        <row r="15">
          <cell r="G15">
            <v>12</v>
          </cell>
        </row>
        <row r="16">
          <cell r="G16">
            <v>8</v>
          </cell>
        </row>
        <row r="17">
          <cell r="G17">
            <v>0</v>
          </cell>
        </row>
        <row r="18">
          <cell r="G18">
            <v>11</v>
          </cell>
        </row>
        <row r="19">
          <cell r="G19">
            <v>0</v>
          </cell>
        </row>
        <row r="20">
          <cell r="G20">
            <v>2</v>
          </cell>
        </row>
        <row r="21">
          <cell r="G21">
            <v>0</v>
          </cell>
        </row>
        <row r="22">
          <cell r="G22">
            <v>9</v>
          </cell>
        </row>
        <row r="23">
          <cell r="G23">
            <v>4</v>
          </cell>
        </row>
        <row r="24">
          <cell r="G24">
            <v>1</v>
          </cell>
        </row>
        <row r="25">
          <cell r="G25">
            <v>5</v>
          </cell>
        </row>
        <row r="26">
          <cell r="G26">
            <v>0</v>
          </cell>
        </row>
        <row r="28">
          <cell r="G28">
            <v>5</v>
          </cell>
        </row>
        <row r="29">
          <cell r="G29">
            <v>13</v>
          </cell>
        </row>
        <row r="30">
          <cell r="G30">
            <v>5</v>
          </cell>
        </row>
        <row r="31">
          <cell r="G31">
            <v>4</v>
          </cell>
        </row>
        <row r="32">
          <cell r="G32">
            <v>5</v>
          </cell>
        </row>
        <row r="33">
          <cell r="G33">
            <v>2</v>
          </cell>
        </row>
        <row r="35">
          <cell r="G35">
            <v>2</v>
          </cell>
        </row>
        <row r="36">
          <cell r="G36">
            <v>7</v>
          </cell>
        </row>
        <row r="37">
          <cell r="G37">
            <v>0</v>
          </cell>
        </row>
        <row r="38">
          <cell r="G38">
            <v>6</v>
          </cell>
        </row>
        <row r="39">
          <cell r="G39">
            <v>2</v>
          </cell>
        </row>
        <row r="40">
          <cell r="G40">
            <v>3</v>
          </cell>
        </row>
      </sheetData>
      <sheetData sheetId="5">
        <row r="4">
          <cell r="C4">
            <v>13</v>
          </cell>
          <cell r="F4">
            <v>18</v>
          </cell>
          <cell r="G4">
            <v>18</v>
          </cell>
        </row>
        <row r="5">
          <cell r="F5">
            <v>59</v>
          </cell>
          <cell r="G5">
            <v>72</v>
          </cell>
        </row>
        <row r="6">
          <cell r="G6">
            <v>5</v>
          </cell>
        </row>
        <row r="7">
          <cell r="G7">
            <v>54</v>
          </cell>
        </row>
        <row r="8">
          <cell r="G8">
            <v>70</v>
          </cell>
        </row>
        <row r="10">
          <cell r="G10">
            <v>46</v>
          </cell>
        </row>
        <row r="11">
          <cell r="G11">
            <v>56</v>
          </cell>
        </row>
        <row r="12">
          <cell r="G12">
            <v>65</v>
          </cell>
        </row>
        <row r="14">
          <cell r="G14">
            <v>18</v>
          </cell>
        </row>
        <row r="15">
          <cell r="G15">
            <v>49</v>
          </cell>
        </row>
        <row r="16">
          <cell r="G16">
            <v>48</v>
          </cell>
        </row>
        <row r="17">
          <cell r="G17">
            <v>11</v>
          </cell>
        </row>
        <row r="18">
          <cell r="G18">
            <v>68</v>
          </cell>
        </row>
        <row r="19">
          <cell r="G19">
            <v>15</v>
          </cell>
        </row>
        <row r="20">
          <cell r="G20">
            <v>26</v>
          </cell>
        </row>
        <row r="21">
          <cell r="G21">
            <v>32</v>
          </cell>
        </row>
        <row r="22">
          <cell r="G22">
            <v>130</v>
          </cell>
        </row>
        <row r="23">
          <cell r="G23">
            <v>77</v>
          </cell>
        </row>
        <row r="24">
          <cell r="G24">
            <v>30</v>
          </cell>
        </row>
        <row r="25">
          <cell r="G25">
            <v>24</v>
          </cell>
        </row>
        <row r="26">
          <cell r="G26">
            <v>10</v>
          </cell>
        </row>
        <row r="28">
          <cell r="G28">
            <v>43</v>
          </cell>
        </row>
        <row r="29">
          <cell r="G29">
            <v>40</v>
          </cell>
        </row>
        <row r="30">
          <cell r="G30">
            <v>40</v>
          </cell>
        </row>
        <row r="31">
          <cell r="G31">
            <v>36</v>
          </cell>
        </row>
        <row r="32">
          <cell r="G32">
            <v>115</v>
          </cell>
        </row>
        <row r="33">
          <cell r="G33">
            <v>31</v>
          </cell>
        </row>
        <row r="35">
          <cell r="G35">
            <v>49</v>
          </cell>
        </row>
        <row r="36">
          <cell r="G36">
            <v>29</v>
          </cell>
        </row>
        <row r="37">
          <cell r="G37">
            <v>9</v>
          </cell>
        </row>
        <row r="38">
          <cell r="G38">
            <v>40</v>
          </cell>
        </row>
        <row r="39">
          <cell r="G39">
            <v>43</v>
          </cell>
        </row>
        <row r="40">
          <cell r="G40">
            <v>42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  <cell r="G4">
            <v>22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  <cell r="G5">
            <v>8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  <cell r="G6">
            <v>5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  <cell r="G7">
            <v>10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  <cell r="G8">
            <v>0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  <cell r="G10">
            <v>3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  <cell r="G11">
            <v>27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  <cell r="G12">
            <v>24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  <cell r="G14">
            <v>8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  <cell r="G15">
            <v>8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  <cell r="G16">
            <v>19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  <cell r="G17">
            <v>106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  <cell r="G18">
            <v>5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  <cell r="G19">
            <v>4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  <cell r="G20">
            <v>14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  <cell r="G21">
            <v>18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  <cell r="G22">
            <v>22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  <cell r="G23">
            <v>10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  <cell r="G24">
            <v>20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  <cell r="G26">
            <v>1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  <cell r="G28">
            <v>19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  <cell r="G29">
            <v>15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  <cell r="G30">
            <v>0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  <cell r="G31">
            <v>7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  <cell r="G32">
            <v>14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  <cell r="G33">
            <v>20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  <cell r="G34">
            <v>53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  <cell r="G35">
            <v>2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  <cell r="G36">
            <v>12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  <cell r="G37">
            <v>8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  <cell r="G38">
            <v>3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  <cell r="G39">
            <v>2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  <cell r="G40">
            <v>19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  <cell r="G4">
            <v>9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  <cell r="G5">
            <v>5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  <cell r="G6">
            <v>1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  <cell r="G7">
            <v>2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  <cell r="G10">
            <v>1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  <cell r="G11">
            <v>20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  <cell r="G12">
            <v>20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  <cell r="G14">
            <v>6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  <cell r="G15">
            <v>2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  <cell r="G16">
            <v>5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  <cell r="G17">
            <v>99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  <cell r="G18">
            <v>0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  <cell r="G19">
            <v>1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  <cell r="G20">
            <v>6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  <cell r="G21">
            <v>9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  <cell r="G22">
            <v>16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  <cell r="G23">
            <v>5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  <cell r="G24">
            <v>20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  <cell r="G26">
            <v>1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  <cell r="G28">
            <v>2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  <cell r="G29">
            <v>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G30">
            <v>0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  <cell r="G31">
            <v>4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  <cell r="G32">
            <v>8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  <cell r="G33">
            <v>9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  <cell r="G34">
            <v>51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  <cell r="G35">
            <v>0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  <cell r="G36">
            <v>3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  <cell r="G38">
            <v>2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  <cell r="G39">
            <v>2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  <cell r="G40">
            <v>5</v>
          </cell>
        </row>
      </sheetData>
      <sheetData sheetId="10"/>
      <sheetData sheetId="11">
        <row r="4">
          <cell r="D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  <cell r="G4">
            <v>9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  <cell r="G5">
            <v>14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  <cell r="G7">
            <v>5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  <cell r="G8">
            <v>7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  <cell r="G10">
            <v>3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  <cell r="G11">
            <v>16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  <cell r="G12">
            <v>17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  <cell r="G14">
            <v>17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  <cell r="G15">
            <v>14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  <cell r="G16">
            <v>20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  <cell r="G17">
            <v>11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  <cell r="G18">
            <v>1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  <cell r="G19">
            <v>1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  <cell r="G20">
            <v>21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  <cell r="G21">
            <v>14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  <cell r="G22">
            <v>27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  <cell r="G23">
            <v>20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  <cell r="G25">
            <v>1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  <cell r="G26">
            <v>10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  <cell r="G28">
            <v>32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  <cell r="G29">
            <v>11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  <cell r="G30">
            <v>12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  <cell r="G31">
            <v>18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  <cell r="G32">
            <v>2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  <cell r="G33">
            <v>6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  <cell r="G35">
            <v>2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  <cell r="G36">
            <v>23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  <cell r="G37">
            <v>5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  <cell r="G38">
            <v>18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  <cell r="G39">
            <v>23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  <cell r="G40">
            <v>17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2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  <cell r="G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1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  <cell r="G28">
            <v>3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  <cell r="G29">
            <v>1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G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  <cell r="G33">
            <v>3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  <cell r="G37">
            <v>1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  <cell r="G38">
            <v>2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5</v>
          </cell>
          <cell r="G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  <cell r="G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4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1</v>
          </cell>
          <cell r="G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1</v>
          </cell>
          <cell r="G35">
            <v>3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1</v>
          </cell>
          <cell r="D38">
            <v>0</v>
          </cell>
          <cell r="E38">
            <v>3</v>
          </cell>
          <cell r="F38">
            <v>1</v>
          </cell>
          <cell r="G38">
            <v>1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  <cell r="G5">
            <v>10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  <cell r="G7">
            <v>20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  <cell r="G12">
            <v>9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12</v>
          </cell>
          <cell r="G15">
            <v>4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5</v>
          </cell>
          <cell r="G20">
            <v>4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  <cell r="G21">
            <v>4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7</v>
          </cell>
          <cell r="G22">
            <v>16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  <cell r="G24">
            <v>47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  <cell r="G30">
            <v>13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  <cell r="G31">
            <v>15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1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1</v>
          </cell>
          <cell r="D38">
            <v>1</v>
          </cell>
          <cell r="E38">
            <v>3</v>
          </cell>
          <cell r="F38">
            <v>6</v>
          </cell>
          <cell r="G38">
            <v>3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  <cell r="G39">
            <v>3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  <cell r="G40">
            <v>9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tabSelected="1" zoomScale="80" zoomScaleNormal="80" zoomScaleSheetLayoutView="100" workbookViewId="0">
      <pane xSplit="1" topLeftCell="B1" activePane="topRight" state="frozen"/>
      <selection pane="topRight" activeCell="M11" sqref="M11"/>
    </sheetView>
  </sheetViews>
  <sheetFormatPr defaultRowHeight="12.6" x14ac:dyDescent="0.2"/>
  <cols>
    <col min="1" max="1" width="24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0.36328125" style="13" hidden="1" customWidth="1"/>
    <col min="12" max="12" width="10.6328125" customWidth="1"/>
    <col min="13" max="13" width="21.08984375" bestFit="1" customWidth="1"/>
    <col min="14" max="14" width="21.453125" bestFit="1" customWidth="1"/>
    <col min="15" max="15" width="21.453125" customWidth="1"/>
  </cols>
  <sheetData>
    <row r="1" spans="1:15" ht="25.2" thickTop="1" x14ac:dyDescent="0.2">
      <c r="A1" s="53" t="s">
        <v>0</v>
      </c>
      <c r="B1" s="54"/>
      <c r="C1" s="54"/>
      <c r="D1" s="54"/>
      <c r="E1" s="1"/>
      <c r="F1" s="1"/>
      <c r="G1" s="1"/>
      <c r="H1" s="1"/>
      <c r="I1" s="1"/>
      <c r="J1" s="1"/>
      <c r="K1" s="1"/>
      <c r="L1" s="1"/>
      <c r="M1" s="1"/>
      <c r="N1" s="1"/>
      <c r="O1" s="37"/>
    </row>
    <row r="2" spans="1:15" ht="24.6" x14ac:dyDescent="0.2">
      <c r="A2" s="55" t="s">
        <v>47</v>
      </c>
      <c r="B2" s="56"/>
      <c r="C2" s="56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4"/>
    </row>
    <row r="3" spans="1:15" ht="24.6" x14ac:dyDescent="0.2">
      <c r="A3" s="22"/>
      <c r="B3" s="23"/>
      <c r="C3" s="23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4"/>
    </row>
    <row r="4" spans="1:15" s="5" customFormat="1" ht="18.75" customHeight="1" x14ac:dyDescent="0.3">
      <c r="A4" s="4"/>
      <c r="B4" s="43" t="s">
        <v>45</v>
      </c>
      <c r="C4" s="57" t="s">
        <v>41</v>
      </c>
      <c r="D4" s="57"/>
      <c r="E4" s="58" t="s">
        <v>1</v>
      </c>
      <c r="F4" s="58"/>
      <c r="G4" s="58"/>
      <c r="H4" s="59" t="s">
        <v>2</v>
      </c>
      <c r="I4" s="59"/>
      <c r="J4" s="50" t="s">
        <v>3</v>
      </c>
      <c r="K4" s="50"/>
      <c r="L4" s="50"/>
      <c r="M4" s="51" t="s">
        <v>40</v>
      </c>
      <c r="N4" s="51"/>
      <c r="O4" s="52"/>
    </row>
    <row r="5" spans="1:15" s="20" customFormat="1" ht="60" customHeight="1" x14ac:dyDescent="0.2">
      <c r="A5" s="21" t="s">
        <v>4</v>
      </c>
      <c r="B5" s="47"/>
      <c r="C5" s="16" t="s">
        <v>42</v>
      </c>
      <c r="D5" s="33" t="s">
        <v>5</v>
      </c>
      <c r="E5" s="17" t="s">
        <v>6</v>
      </c>
      <c r="F5" s="17" t="s">
        <v>7</v>
      </c>
      <c r="G5" s="17" t="s">
        <v>8</v>
      </c>
      <c r="H5" s="18" t="s">
        <v>6</v>
      </c>
      <c r="I5" s="18" t="s">
        <v>8</v>
      </c>
      <c r="J5" s="15" t="s">
        <v>43</v>
      </c>
      <c r="K5" s="15" t="s">
        <v>44</v>
      </c>
      <c r="L5" s="15" t="s">
        <v>7</v>
      </c>
      <c r="M5" s="19" t="s">
        <v>39</v>
      </c>
      <c r="N5" s="19" t="s">
        <v>9</v>
      </c>
      <c r="O5" s="25" t="s">
        <v>48</v>
      </c>
    </row>
    <row r="6" spans="1:15" s="5" customFormat="1" ht="16.2" x14ac:dyDescent="0.3">
      <c r="A6" s="6" t="s">
        <v>10</v>
      </c>
      <c r="B6" s="44">
        <v>3.4</v>
      </c>
      <c r="C6" s="7">
        <f>'[1]Total Applications'!$G$4</f>
        <v>37</v>
      </c>
      <c r="D6" s="7">
        <f>SUM('[1]Total Applications'!$C$4:G4)</f>
        <v>171</v>
      </c>
      <c r="E6" s="8">
        <f>MAX('[1]Waiting Times 1st Cons'!$G$4)</f>
        <v>4</v>
      </c>
      <c r="F6" s="8">
        <f>'[1]Number Waiting Priority Apps'!$G$4</f>
        <v>3</v>
      </c>
      <c r="G6" s="8">
        <f>'[1]Numbers Waiting 1st Cons'!$G$4</f>
        <v>18</v>
      </c>
      <c r="H6" s="9">
        <f>MAX('[1]Waiting Times 2nd Cons'!$F4:$F5)</f>
        <v>0</v>
      </c>
      <c r="I6" s="9">
        <f>SUM('[1]Numbers Waiting 1st Cons'!$F4:$F5)</f>
        <v>77</v>
      </c>
      <c r="J6" s="10">
        <f>SUM('[1]Number of 1st Cons Apps Held'!$C$4:$G4)</f>
        <v>60</v>
      </c>
      <c r="K6" s="10">
        <f>'[1]Number of 2nd Cons Apps Held'!$G$4+'[1]Number of 2nd Cons Apps Held'!$G$5</f>
        <v>0</v>
      </c>
      <c r="L6" s="10">
        <f>SUM('[1]Number of Priority Apps Held'!$C$4:$G4)</f>
        <v>15</v>
      </c>
      <c r="M6" s="11">
        <f>SUM('[1]District Court Family'!$C4:$G4)+SUM('[1]District Court Family Appeals'!$C4:$G4)</f>
        <v>70</v>
      </c>
      <c r="N6" s="11">
        <f>SUM('[1]CC Jud Sep &amp; Div'!$C$4:$G4)</f>
        <v>0</v>
      </c>
      <c r="O6" s="41">
        <f>SUM([1]ADMCA!$C$4:G4)</f>
        <v>0</v>
      </c>
    </row>
    <row r="7" spans="1:15" s="5" customFormat="1" ht="16.2" x14ac:dyDescent="0.3">
      <c r="A7" s="6" t="s">
        <v>46</v>
      </c>
      <c r="B7" s="44">
        <v>2</v>
      </c>
      <c r="C7" s="7">
        <f>'[1]Total Applications'!$G$5</f>
        <v>41</v>
      </c>
      <c r="D7" s="7">
        <f>SUM('[1]Total Applications'!$C5:G$5)</f>
        <v>206</v>
      </c>
      <c r="E7" s="8">
        <f>'[1]Waiting Times 1st Cons'!$G$5</f>
        <v>26</v>
      </c>
      <c r="F7" s="8">
        <f>'[1]Number Waiting Priority Apps'!$G$5</f>
        <v>5</v>
      </c>
      <c r="G7" s="8">
        <f>'[1]Numbers Waiting 1st Cons'!$G$5</f>
        <v>72</v>
      </c>
      <c r="H7" s="9">
        <f>'[1]Waiting Times 2nd Cons'!$F5</f>
        <v>0</v>
      </c>
      <c r="I7" s="9">
        <f>'[1]Numbers Waiting 2nd Cons'!$F5</f>
        <v>0</v>
      </c>
      <c r="J7" s="10">
        <f>SUM('[1]Number of 1st Cons Apps Held'!$C5:$G5)</f>
        <v>55</v>
      </c>
      <c r="K7" s="10">
        <f>'[1]Number of 2nd Cons Apps Held'!$G$6</f>
        <v>0</v>
      </c>
      <c r="L7" s="10">
        <f>SUM('[1]Number of Priority Apps Held'!$C5:$G5)</f>
        <v>19</v>
      </c>
      <c r="M7" s="11">
        <f>SUM('[1]District Court Family'!$C5:$G5)+SUM('[1]District Court Family Appeals'!$C5:$G5)</f>
        <v>85</v>
      </c>
      <c r="N7" s="11">
        <f>SUM('[1]CC Jud Sep &amp; Div'!$C5:$G5)</f>
        <v>0</v>
      </c>
      <c r="O7" s="35">
        <f>SUM([1]ADMCA!$C5:G$5)</f>
        <v>57</v>
      </c>
    </row>
    <row r="8" spans="1:15" s="5" customFormat="1" ht="16.2" x14ac:dyDescent="0.3">
      <c r="A8" s="6" t="s">
        <v>11</v>
      </c>
      <c r="B8" s="44">
        <v>2.8</v>
      </c>
      <c r="C8" s="7">
        <f>'[1]Total Applications'!$G$6</f>
        <v>5</v>
      </c>
      <c r="D8" s="7">
        <f>SUM('[1]Total Applications'!$C$6:G6)</f>
        <v>27</v>
      </c>
      <c r="E8" s="8">
        <f>'[1]Waiting Times 1st Cons'!$G$6</f>
        <v>5</v>
      </c>
      <c r="F8" s="8">
        <f>'[1]Number Waiting Priority Apps'!$G$6</f>
        <v>0</v>
      </c>
      <c r="G8" s="8">
        <f>'[1]Numbers Waiting 1st Cons'!$G$6</f>
        <v>5</v>
      </c>
      <c r="H8" s="9">
        <f>'[1]Waiting Times 2nd Cons'!$F6</f>
        <v>0</v>
      </c>
      <c r="I8" s="9">
        <f>'[1]Numbers Waiting 2nd Cons'!$F6</f>
        <v>0</v>
      </c>
      <c r="J8" s="10">
        <f>SUM('[1]Number of 1st Cons Apps Held'!$C6:$G6)</f>
        <v>20</v>
      </c>
      <c r="K8" s="10">
        <f>'[1]Number of 2nd Cons Apps Held'!$G$6</f>
        <v>0</v>
      </c>
      <c r="L8" s="10">
        <f>SUM('[1]Number of Priority Apps Held'!$C6:$G6)</f>
        <v>5</v>
      </c>
      <c r="M8" s="11">
        <f>SUM('[1]District Court Family'!$C6:$G6)+SUM('[1]District Court Family Appeals'!$C6:$G6)</f>
        <v>2</v>
      </c>
      <c r="N8" s="11">
        <f>SUM('[1]CC Jud Sep &amp; Div'!$C6:$G6)</f>
        <v>0</v>
      </c>
      <c r="O8" s="34">
        <f>SUM([1]ADMCA!$C6:G$6)</f>
        <v>0</v>
      </c>
    </row>
    <row r="9" spans="1:15" s="5" customFormat="1" ht="16.2" x14ac:dyDescent="0.3">
      <c r="A9" s="6" t="s">
        <v>12</v>
      </c>
      <c r="B9" s="49">
        <v>4</v>
      </c>
      <c r="C9" s="7">
        <f>'[1]Total Applications'!$G$7</f>
        <v>54</v>
      </c>
      <c r="D9" s="7">
        <f>SUM('[1]Total Applications'!$C$7:G7)</f>
        <v>166</v>
      </c>
      <c r="E9" s="8">
        <f>'[1]Waiting Times 1st Cons'!$G$7</f>
        <v>14</v>
      </c>
      <c r="F9" s="8">
        <f>'[1]Number Waiting Priority Apps'!$G$7</f>
        <v>9</v>
      </c>
      <c r="G9" s="8">
        <f>'[1]Numbers Waiting 1st Cons'!$G$7</f>
        <v>54</v>
      </c>
      <c r="H9" s="9">
        <f>'[1]Waiting Times 2nd Cons'!$F7</f>
        <v>0</v>
      </c>
      <c r="I9" s="9">
        <f>'[1]Numbers Waiting 2nd Cons'!$F7</f>
        <v>0</v>
      </c>
      <c r="J9" s="10">
        <f>SUM('[1]Number of 1st Cons Apps Held'!$C7:$G7)</f>
        <v>89</v>
      </c>
      <c r="K9" s="10">
        <f>'[1]Number of 2nd Cons Apps Held'!$G$7</f>
        <v>0</v>
      </c>
      <c r="L9" s="10">
        <f>SUM('[1]Number of Priority Apps Held'!$C7:$G7)</f>
        <v>28</v>
      </c>
      <c r="M9" s="11">
        <f>SUM('[1]District Court Family'!$C7:$G7)+SUM('[1]District Court Family Appeals'!$C7:$G7)</f>
        <v>29</v>
      </c>
      <c r="N9" s="11">
        <f>SUM('[1]CC Jud Sep &amp; Div'!$C7:$G7)</f>
        <v>0</v>
      </c>
      <c r="O9" s="34">
        <f>SUM([1]ADMCA!$C$7:G7)</f>
        <v>35</v>
      </c>
    </row>
    <row r="10" spans="1:15" s="5" customFormat="1" ht="16.2" x14ac:dyDescent="0.3">
      <c r="A10" s="6" t="s">
        <v>13</v>
      </c>
      <c r="B10" s="44">
        <v>2</v>
      </c>
      <c r="C10" s="7">
        <f>'[1]Total Applications'!$G$8</f>
        <v>20</v>
      </c>
      <c r="D10" s="7">
        <f>SUM('[1]Total Applications'!$C$8:G8)</f>
        <v>86</v>
      </c>
      <c r="E10" s="8">
        <f>'[1]Waiting Times 1st Cons'!$G$8</f>
        <v>37</v>
      </c>
      <c r="F10" s="8">
        <f>'[1]Number Waiting Priority Apps'!$G$8</f>
        <v>3</v>
      </c>
      <c r="G10" s="8">
        <f>'[1]Numbers Waiting 1st Cons'!$G$8</f>
        <v>70</v>
      </c>
      <c r="H10" s="9">
        <f>'[1]Waiting Times 2nd Cons'!$F8</f>
        <v>0</v>
      </c>
      <c r="I10" s="9">
        <f>'[1]Numbers Waiting 2nd Cons'!$F8</f>
        <v>0</v>
      </c>
      <c r="J10" s="10">
        <f>SUM('[1]Number of 1st Cons Apps Held'!$C8:$G8)</f>
        <v>13</v>
      </c>
      <c r="K10" s="10">
        <f>'[1]Number of 2nd Cons Apps Held'!$G$8</f>
        <v>0</v>
      </c>
      <c r="L10" s="10">
        <f>SUM('[1]Number of Priority Apps Held'!$C8:$G8)</f>
        <v>2</v>
      </c>
      <c r="M10" s="11">
        <f>SUM('[1]District Court Family'!$C8:$G8)+SUM('[1]District Court Family Appeals'!$C8:$G8)</f>
        <v>37</v>
      </c>
      <c r="N10" s="11">
        <f>SUM('[1]CC Jud Sep &amp; Div'!$C8:$G8)</f>
        <v>0</v>
      </c>
      <c r="O10" s="34">
        <f>SUM([1]ADMCA!$C$8:G8)</f>
        <v>0</v>
      </c>
    </row>
    <row r="11" spans="1:15" s="5" customFormat="1" ht="16.2" x14ac:dyDescent="0.3">
      <c r="A11" s="6" t="s">
        <v>14</v>
      </c>
      <c r="B11" s="44">
        <v>2</v>
      </c>
      <c r="C11" s="7">
        <f>'[1]Total Applications'!$G$10</f>
        <v>15</v>
      </c>
      <c r="D11" s="7">
        <f>SUM('[1]Total Applications'!$C$10:G10)</f>
        <v>72</v>
      </c>
      <c r="E11" s="8">
        <f>'[1]Waiting Times 1st Cons'!$G$10</f>
        <v>24</v>
      </c>
      <c r="F11" s="8">
        <f>'[1]Number Waiting Priority Apps'!$G$10</f>
        <v>1</v>
      </c>
      <c r="G11" s="8">
        <f>'[1]Numbers Waiting 1st Cons'!$G$10</f>
        <v>46</v>
      </c>
      <c r="H11" s="9">
        <f>'[1]Waiting Times 2nd Cons'!$F10</f>
        <v>0</v>
      </c>
      <c r="I11" s="9">
        <f>'[1]Numbers Waiting 2nd Cons'!$F10</f>
        <v>0</v>
      </c>
      <c r="J11" s="10">
        <f>SUM('[1]Number of 1st Cons Apps Held'!$C$10:$G10)</f>
        <v>35</v>
      </c>
      <c r="K11" s="10">
        <f>'[1]Number of 2nd Cons Apps Held'!$G$10</f>
        <v>0</v>
      </c>
      <c r="L11" s="10">
        <f>SUM('[1]Number of Priority Apps Held'!$C$10:$G10)</f>
        <v>9</v>
      </c>
      <c r="M11" s="11">
        <f>SUM('[1]District Court Family'!$C10:$G10)+SUM('[1]District Court Family Appeals'!$C10:$G10)</f>
        <v>20</v>
      </c>
      <c r="N11" s="11">
        <f>SUM('[1]CC Jud Sep &amp; Div'!$C10:$G10)</f>
        <v>0</v>
      </c>
      <c r="O11" s="34">
        <f>SUM([1]ADMCA!$C$10:G10)</f>
        <v>0</v>
      </c>
    </row>
    <row r="12" spans="1:15" s="5" customFormat="1" ht="16.2" x14ac:dyDescent="0.3">
      <c r="A12" s="6" t="s">
        <v>15</v>
      </c>
      <c r="B12" s="44">
        <v>8.1999999999999993</v>
      </c>
      <c r="C12" s="7">
        <f>'[1]Total Applications'!$G$11</f>
        <v>141</v>
      </c>
      <c r="D12" s="7">
        <f>SUM('[1]Total Applications'!$C$11:G11)</f>
        <v>621</v>
      </c>
      <c r="E12" s="8">
        <f>'[1]Waiting Times 1st Cons'!$G$11</f>
        <v>15</v>
      </c>
      <c r="F12" s="8">
        <f>'[1]Number Waiting Priority Apps'!$G$11</f>
        <v>2</v>
      </c>
      <c r="G12" s="8">
        <f>'[1]Numbers Waiting 1st Cons'!$G$11</f>
        <v>56</v>
      </c>
      <c r="H12" s="9">
        <f>'[1]Waiting Times 2nd Cons'!$F11</f>
        <v>0</v>
      </c>
      <c r="I12" s="9">
        <f>'[1]Numbers Waiting 2nd Cons'!$F11</f>
        <v>0</v>
      </c>
      <c r="J12" s="10">
        <f>SUM('[1]Number of 1st Cons Apps Held'!$C11:$G11)</f>
        <v>252</v>
      </c>
      <c r="K12" s="10">
        <f>'[1]Number of 2nd Cons Apps Held'!$G$11</f>
        <v>0</v>
      </c>
      <c r="L12" s="10">
        <f>SUM('[1]Number of Priority Apps Held'!$C11:$G11)</f>
        <v>185</v>
      </c>
      <c r="M12" s="11">
        <f>SUM('[1]District Court Family'!$C11:$G11)+SUM('[1]District Court Family Appeals'!$C11:$G11)</f>
        <v>95</v>
      </c>
      <c r="N12" s="11">
        <f>SUM('[1]CC Jud Sep &amp; Div'!$C11:$G11)</f>
        <v>0</v>
      </c>
      <c r="O12" s="34">
        <f>SUM([1]ADMCA!$C$11:G11)</f>
        <v>1</v>
      </c>
    </row>
    <row r="13" spans="1:15" s="5" customFormat="1" ht="16.2" x14ac:dyDescent="0.3">
      <c r="A13" s="6" t="s">
        <v>16</v>
      </c>
      <c r="B13" s="44">
        <v>7.5</v>
      </c>
      <c r="C13" s="7">
        <f>'[1]Total Applications'!$G$12</f>
        <v>79</v>
      </c>
      <c r="D13" s="7">
        <f>SUM('[1]Total Applications'!$C$12:G12)</f>
        <v>297</v>
      </c>
      <c r="E13" s="8">
        <f>'[1]Waiting Times 1st Cons'!$G$12</f>
        <v>18</v>
      </c>
      <c r="F13" s="8">
        <f>'[1]Number Waiting Priority Apps'!$G$12</f>
        <v>14</v>
      </c>
      <c r="G13" s="8">
        <f>'[1]Numbers Waiting 1st Cons'!$G$12</f>
        <v>65</v>
      </c>
      <c r="H13" s="9">
        <f>'[1]Waiting Times 2nd Cons'!$F12</f>
        <v>0</v>
      </c>
      <c r="I13" s="9">
        <f>'[1]Numbers Waiting 2nd Cons'!$F12</f>
        <v>0</v>
      </c>
      <c r="J13" s="10">
        <f>SUM('[1]Number of 1st Cons Apps Held'!$C12:$G12)</f>
        <v>112</v>
      </c>
      <c r="K13" s="10">
        <f>'[1]Number of 2nd Cons Apps Held'!$G$12</f>
        <v>0</v>
      </c>
      <c r="L13" s="10">
        <f>SUM('[1]Number of Priority Apps Held'!$C12:$G12)</f>
        <v>75</v>
      </c>
      <c r="M13" s="11">
        <f>SUM('[1]District Court Family'!$C12:$G12)+SUM('[1]District Court Family Appeals'!$C12:$G12)</f>
        <v>93</v>
      </c>
      <c r="N13" s="11">
        <f>SUM('[1]CC Jud Sep &amp; Div'!$C12:$G12)</f>
        <v>0</v>
      </c>
      <c r="O13" s="34">
        <f>SUM([1]ADMCA!$C$12:G12)</f>
        <v>20</v>
      </c>
    </row>
    <row r="14" spans="1:15" s="5" customFormat="1" ht="16.2" x14ac:dyDescent="0.3">
      <c r="A14" s="6" t="s">
        <v>17</v>
      </c>
      <c r="B14" s="44">
        <v>3</v>
      </c>
      <c r="C14" s="7">
        <f>'[1]Total Applications'!$G$14</f>
        <v>40</v>
      </c>
      <c r="D14" s="7">
        <f>SUM('[1]Total Applications'!$C$14:G14)</f>
        <v>168</v>
      </c>
      <c r="E14" s="8">
        <f>'[1]Waiting Times 1st Cons'!$G$14</f>
        <v>9</v>
      </c>
      <c r="F14" s="8">
        <f>'[1]Number Waiting Priority Apps'!$G$14</f>
        <v>4</v>
      </c>
      <c r="G14" s="8">
        <f>'[1]Numbers Waiting 1st Cons'!$G$14</f>
        <v>18</v>
      </c>
      <c r="H14" s="9">
        <f>'[1]Waiting Times 2nd Cons'!$F14</f>
        <v>0</v>
      </c>
      <c r="I14" s="9">
        <f>'[1]Numbers Waiting 2nd Cons'!$F14</f>
        <v>0</v>
      </c>
      <c r="J14" s="10">
        <f>SUM('[1]Number of 1st Cons Apps Held'!$C14:$G14)</f>
        <v>63</v>
      </c>
      <c r="K14" s="10">
        <f>'[1]Number of 2nd Cons Apps Held'!$G$14</f>
        <v>0</v>
      </c>
      <c r="L14" s="10">
        <f>SUM('[1]Number of Priority Apps Held'!$C14:$G14)</f>
        <v>31</v>
      </c>
      <c r="M14" s="11">
        <f>SUM('[1]District Court Family'!$C14:$G14)+SUM('[1]District Court Family Appeals'!$C14:$G14)</f>
        <v>68</v>
      </c>
      <c r="N14" s="11">
        <f>SUM('[1]CC Jud Sep &amp; Div'!$C14:$G14)</f>
        <v>0</v>
      </c>
      <c r="O14" s="34">
        <f>SUM([1]ADMCA!$C$14:G14)</f>
        <v>2</v>
      </c>
    </row>
    <row r="15" spans="1:15" s="5" customFormat="1" ht="16.2" x14ac:dyDescent="0.3">
      <c r="A15" s="6" t="s">
        <v>18</v>
      </c>
      <c r="B15" s="44">
        <v>2.8</v>
      </c>
      <c r="C15" s="7">
        <f>'[1]Total Applications'!$G$15</f>
        <v>45</v>
      </c>
      <c r="D15" s="7">
        <f>SUM('[1]Total Applications'!$C$15:G15)</f>
        <v>196</v>
      </c>
      <c r="E15" s="8">
        <f>'[1]Waiting Times 1st Cons'!$G$15</f>
        <v>19</v>
      </c>
      <c r="F15" s="8">
        <f>'[1]Number Waiting Priority Apps'!$G$15</f>
        <v>12</v>
      </c>
      <c r="G15" s="8">
        <f>'[1]Numbers Waiting 1st Cons'!$G$15</f>
        <v>49</v>
      </c>
      <c r="H15" s="9">
        <f>'[1]Waiting Times 2nd Cons'!$F15</f>
        <v>0</v>
      </c>
      <c r="I15" s="9">
        <f>'[1]Numbers Waiting 2nd Cons'!$F15</f>
        <v>0</v>
      </c>
      <c r="J15" s="10">
        <f>SUM('[1]Number of 1st Cons Apps Held'!$C15:$G15)</f>
        <v>58</v>
      </c>
      <c r="K15" s="10">
        <f>'[1]Number of 2nd Cons Apps Held'!$G$15</f>
        <v>0</v>
      </c>
      <c r="L15" s="10">
        <f>SUM('[1]Number of Priority Apps Held'!$C15:$G15)</f>
        <v>15</v>
      </c>
      <c r="M15" s="11">
        <f>SUM('[1]District Court Family'!$C15:$G15)+SUM('[1]District Court Family Appeals'!$C15:$G15)</f>
        <v>68</v>
      </c>
      <c r="N15" s="11">
        <f>SUM('[1]CC Jud Sep &amp; Div'!$C15:$G15)</f>
        <v>0</v>
      </c>
      <c r="O15" s="34">
        <f>SUM([1]ADMCA!$C$15:G15)</f>
        <v>37</v>
      </c>
    </row>
    <row r="16" spans="1:15" s="5" customFormat="1" ht="16.2" x14ac:dyDescent="0.3">
      <c r="A16" s="6" t="s">
        <v>19</v>
      </c>
      <c r="B16" s="44">
        <v>3.8</v>
      </c>
      <c r="C16" s="7">
        <f>'[1]Total Applications'!$G$16</f>
        <v>35</v>
      </c>
      <c r="D16" s="7">
        <f>SUM('[1]Total Applications'!$C$16:G16)</f>
        <v>179</v>
      </c>
      <c r="E16" s="8">
        <f>'[1]Waiting Times 1st Cons'!$G$16</f>
        <v>24</v>
      </c>
      <c r="F16" s="8">
        <f>'[1]Number Waiting Priority Apps'!$G$16</f>
        <v>8</v>
      </c>
      <c r="G16" s="8">
        <f>'[1]Numbers Waiting 1st Cons'!$G$16</f>
        <v>48</v>
      </c>
      <c r="H16" s="9">
        <f>'[1]Waiting Times 2nd Cons'!$F17</f>
        <v>0</v>
      </c>
      <c r="I16" s="9">
        <f>'[1]Numbers Waiting 2nd Cons'!$F17</f>
        <v>0</v>
      </c>
      <c r="J16" s="10">
        <f>SUM('[1]Number of 1st Cons Apps Held'!$C16:$G16)</f>
        <v>92</v>
      </c>
      <c r="K16" s="10">
        <f>'[1]Number of 2nd Cons Apps Held'!$G$17</f>
        <v>0</v>
      </c>
      <c r="L16" s="10">
        <f>SUM('[1]Number of Priority Apps Held'!$C16:$G16)</f>
        <v>24</v>
      </c>
      <c r="M16" s="11">
        <f>SUM('[1]District Court Family'!$C16:$G16)+SUM('[1]District Court Family Appeals'!$C16:$G16)</f>
        <v>80</v>
      </c>
      <c r="N16" s="11">
        <f>SUM('[1]CC Jud Sep &amp; Div'!$C16:$G16)</f>
        <v>0</v>
      </c>
      <c r="O16" s="34">
        <f>SUM([1]ADMCA!$C$16:G16)</f>
        <v>1</v>
      </c>
    </row>
    <row r="17" spans="1:15" s="5" customFormat="1" ht="15.75" customHeight="1" x14ac:dyDescent="0.3">
      <c r="A17" s="6" t="s">
        <v>20</v>
      </c>
      <c r="B17" s="44">
        <v>5.8</v>
      </c>
      <c r="C17" s="7">
        <f>'[1]Total Applications'!$G$17</f>
        <v>125</v>
      </c>
      <c r="D17" s="7">
        <f>SUM('[1]Total Applications'!$C$17:G17)</f>
        <v>511</v>
      </c>
      <c r="E17" s="8">
        <f>'[1]Waiting Times 1st Cons'!$G$17</f>
        <v>8</v>
      </c>
      <c r="F17" s="8">
        <f>'[1]Number Waiting Priority Apps'!$G$17</f>
        <v>0</v>
      </c>
      <c r="G17" s="8">
        <f>'[1]Numbers Waiting 1st Cons'!$G$17</f>
        <v>11</v>
      </c>
      <c r="H17" s="9">
        <f>'[1]Waiting Times 2nd Cons'!$F18</f>
        <v>0</v>
      </c>
      <c r="I17" s="9">
        <f>'[1]Numbers Waiting 2nd Cons'!$F18</f>
        <v>0</v>
      </c>
      <c r="J17" s="10">
        <f>SUM('[1]Number of 1st Cons Apps Held'!$C17:$G17)</f>
        <v>485</v>
      </c>
      <c r="K17" s="10">
        <f>'[1]Number of 2nd Cons Apps Held'!$G$18</f>
        <v>0</v>
      </c>
      <c r="L17" s="10">
        <f>SUM('[1]Number of Priority Apps Held'!$C17:$G17)</f>
        <v>458</v>
      </c>
      <c r="M17" s="11">
        <f>SUM('[1]District Court Family'!$C17:$G17)+SUM('[1]District Court Family Appeals'!$C17:$G17)</f>
        <v>33</v>
      </c>
      <c r="N17" s="11">
        <f>SUM('[1]CC Jud Sep &amp; Div'!$C17:$G17)</f>
        <v>0</v>
      </c>
      <c r="O17" s="40">
        <f>SUM([1]ADMCA!$C$17:G17)</f>
        <v>0</v>
      </c>
    </row>
    <row r="18" spans="1:15" s="5" customFormat="1" ht="16.2" x14ac:dyDescent="0.3">
      <c r="A18" s="6" t="s">
        <v>21</v>
      </c>
      <c r="B18" s="44">
        <v>5</v>
      </c>
      <c r="C18" s="7">
        <f>'[1]Total Applications'!$G$18</f>
        <v>26</v>
      </c>
      <c r="D18" s="7">
        <f>SUM('[1]Total Applications'!$C$18:G18)</f>
        <v>124</v>
      </c>
      <c r="E18" s="8">
        <f>'[1]Waiting Times 1st Cons'!$G$18</f>
        <v>19</v>
      </c>
      <c r="F18" s="8">
        <f>'[1]Number Waiting Priority Apps'!$G$18</f>
        <v>11</v>
      </c>
      <c r="G18" s="8">
        <f>'[1]Numbers Waiting 1st Cons'!$G$18</f>
        <v>68</v>
      </c>
      <c r="H18" s="9">
        <f>'[1]Waiting Times 2nd Cons'!$F19</f>
        <v>0</v>
      </c>
      <c r="I18" s="9">
        <f>'[1]Numbers Waiting 2nd Cons'!$F19</f>
        <v>0</v>
      </c>
      <c r="J18" s="10">
        <f>SUM('[1]Number of 1st Cons Apps Held'!$C18:$G18)</f>
        <v>86</v>
      </c>
      <c r="K18" s="10">
        <f>'[1]Number of 2nd Cons Apps Held'!$G$19</f>
        <v>0</v>
      </c>
      <c r="L18" s="10">
        <f>SUM('[1]Number of Priority Apps Held'!$C18:$G18)</f>
        <v>12</v>
      </c>
      <c r="M18" s="11">
        <f>SUM('[1]District Court Family'!$C18:$G18)+SUM('[1]District Court Family Appeals'!$C18:$G18)</f>
        <v>21</v>
      </c>
      <c r="N18" s="11">
        <f>SUM('[1]CC Jud Sep &amp; Div'!$C18:$G18)</f>
        <v>1</v>
      </c>
      <c r="O18" s="35">
        <f>SUM([1]ADMCA!$C$18:G18)</f>
        <v>0</v>
      </c>
    </row>
    <row r="19" spans="1:15" s="5" customFormat="1" ht="16.2" x14ac:dyDescent="0.3">
      <c r="A19" s="6" t="s">
        <v>22</v>
      </c>
      <c r="B19" s="44">
        <v>5.7</v>
      </c>
      <c r="C19" s="7">
        <f>'[1]Total Applications'!$G$19+'[1]Total Applications'!$G$20</f>
        <v>57</v>
      </c>
      <c r="D19" s="7">
        <f>SUM('[1]Total Applications'!$C$19:G20)</f>
        <v>247</v>
      </c>
      <c r="E19" s="8">
        <f>MAX('[1]Waiting Times 1st Cons'!$G$19:$G$20)</f>
        <v>16</v>
      </c>
      <c r="F19" s="8">
        <f>'[1]Number Waiting Priority Apps'!$G$19+'[1]Number Waiting Priority Apps'!$G$20</f>
        <v>2</v>
      </c>
      <c r="G19" s="8">
        <f>'[1]Numbers Waiting 1st Cons'!$G$19+'[1]Numbers Waiting 1st Cons'!$G$20</f>
        <v>41</v>
      </c>
      <c r="H19" s="9">
        <f>MAX('[1]Waiting Times 2nd Cons'!$F20:$F21)</f>
        <v>0</v>
      </c>
      <c r="I19" s="9">
        <f>SUM('[1]Numbers Waiting 2nd Cons'!$F20:$F21)</f>
        <v>0</v>
      </c>
      <c r="J19" s="10">
        <f>SUM('[1]Number of 1st Cons Apps Held'!$C$19:$G20)</f>
        <v>69</v>
      </c>
      <c r="K19" s="10">
        <f>'[1]Number of 2nd Cons Apps Held'!$G$20+'[1]Number of 2nd Cons Apps Held'!$G$21</f>
        <v>0</v>
      </c>
      <c r="L19" s="10">
        <f>SUM('[1]Number of Priority Apps Held'!$C$19:$G20)</f>
        <v>27</v>
      </c>
      <c r="M19" s="11">
        <f>SUM('[1]District Court Family'!$C$19:$G20)+SUM('[1]District Court Family Appeals'!$C$19:$G20)</f>
        <v>104</v>
      </c>
      <c r="N19" s="11">
        <f>SUM('[1]CC Jud Sep &amp; Div'!$C$19:$G20)</f>
        <v>0</v>
      </c>
      <c r="O19" s="40">
        <f>SUM([1]ADMCA!$C$19:G20)</f>
        <v>24</v>
      </c>
    </row>
    <row r="20" spans="1:15" s="5" customFormat="1" ht="16.2" x14ac:dyDescent="0.3">
      <c r="A20" s="6" t="s">
        <v>23</v>
      </c>
      <c r="B20" s="44">
        <v>4</v>
      </c>
      <c r="C20" s="7">
        <f>'[1]Total Applications'!$G$21</f>
        <v>44</v>
      </c>
      <c r="D20" s="7">
        <f>SUM('[1]Total Applications'!$C$21:G21)</f>
        <v>238</v>
      </c>
      <c r="E20" s="8">
        <f>'[1]Waiting Times 1st Cons'!$G$21</f>
        <v>9</v>
      </c>
      <c r="F20" s="8">
        <f>'[1]Number Waiting Priority Apps'!$G$21</f>
        <v>0</v>
      </c>
      <c r="G20" s="8">
        <f>'[1]Numbers Waiting 1st Cons'!$G$21</f>
        <v>32</v>
      </c>
      <c r="H20" s="9">
        <f>'[1]Waiting Times 2nd Cons'!$F22</f>
        <v>0</v>
      </c>
      <c r="I20" s="9">
        <f>'[1]Numbers Waiting 2nd Cons'!$F22</f>
        <v>0</v>
      </c>
      <c r="J20" s="10">
        <f>SUM('[1]Number of 1st Cons Apps Held'!$C21:$G21)</f>
        <v>83</v>
      </c>
      <c r="K20" s="10">
        <f>'[1]Number of 2nd Cons Apps Held'!$G$22</f>
        <v>0</v>
      </c>
      <c r="L20" s="10">
        <f>SUM('[1]Number of Priority Apps Held'!$C21:$G21)</f>
        <v>29</v>
      </c>
      <c r="M20" s="11">
        <f>SUM('[1]District Court Family'!$C21:$G21)+SUM('[1]District Court Family Appeals'!$C21:$G21)</f>
        <v>83</v>
      </c>
      <c r="N20" s="11">
        <f>SUM('[1]CC Jud Sep &amp; Div'!$C21:$G21)</f>
        <v>7</v>
      </c>
      <c r="O20" s="40">
        <f>SUM([1]ADMCA!$C$21:G21)</f>
        <v>20</v>
      </c>
    </row>
    <row r="21" spans="1:15" s="5" customFormat="1" ht="16.2" x14ac:dyDescent="0.3">
      <c r="A21" s="6" t="s">
        <v>24</v>
      </c>
      <c r="B21" s="44">
        <v>4.9000000000000004</v>
      </c>
      <c r="C21" s="7">
        <f>'[1]Total Applications'!$G$22</f>
        <v>93</v>
      </c>
      <c r="D21" s="7">
        <f>SUM('[1]Total Applications'!$C$22:G22)</f>
        <v>440</v>
      </c>
      <c r="E21" s="8">
        <f>'[1]Waiting Times 1st Cons'!$G$22</f>
        <v>29</v>
      </c>
      <c r="F21" s="8">
        <f>'[1]Number Waiting Priority Apps'!$G$22</f>
        <v>9</v>
      </c>
      <c r="G21" s="8">
        <f>'[1]Numbers Waiting 1st Cons'!$G$22</f>
        <v>130</v>
      </c>
      <c r="H21" s="9">
        <f>'[1]Waiting Times 2nd Cons'!$F23</f>
        <v>0</v>
      </c>
      <c r="I21" s="9">
        <f>'[1]Numbers Waiting 2nd Cons'!$F23</f>
        <v>0</v>
      </c>
      <c r="J21" s="10">
        <f>SUM('[1]Number of 1st Cons Apps Held'!$C22:$G22)</f>
        <v>117</v>
      </c>
      <c r="K21" s="10">
        <f>'[1]Number of 2nd Cons Apps Held'!$G$23</f>
        <v>0</v>
      </c>
      <c r="L21" s="10">
        <f>SUM('[1]Number of Priority Apps Held'!$C22:$G22)</f>
        <v>49</v>
      </c>
      <c r="M21" s="11">
        <f>SUM('[1]District Court Family'!$C22:$G22)+SUM('[1]District Court Family Appeals'!$C22:$G22)</f>
        <v>195</v>
      </c>
      <c r="N21" s="11">
        <f>SUM('[1]CC Jud Sep &amp; Div'!$C22:$G22)</f>
        <v>4</v>
      </c>
      <c r="O21" s="40">
        <f>SUM([1]ADMCA!$C$22:G22)</f>
        <v>47</v>
      </c>
    </row>
    <row r="22" spans="1:15" s="5" customFormat="1" ht="16.2" x14ac:dyDescent="0.3">
      <c r="A22" s="6" t="s">
        <v>25</v>
      </c>
      <c r="B22" s="44">
        <v>1</v>
      </c>
      <c r="C22" s="7">
        <f>'[1]Total Applications'!$G$23</f>
        <v>31</v>
      </c>
      <c r="D22" s="7">
        <f>SUM('[1]Total Applications'!$C$23:G23)</f>
        <v>204</v>
      </c>
      <c r="E22" s="8">
        <f>'[1]Waiting Times 1st Cons'!$G$23</f>
        <v>47</v>
      </c>
      <c r="F22" s="8">
        <f>'[1]Number Waiting Priority Apps'!$G$23</f>
        <v>4</v>
      </c>
      <c r="G22" s="8">
        <f>'[1]Numbers Waiting 1st Cons'!$G$23</f>
        <v>77</v>
      </c>
      <c r="H22" s="9">
        <f>'[1]Waiting Times 2nd Cons'!$F24</f>
        <v>0</v>
      </c>
      <c r="I22" s="9">
        <f>'[1]Numbers Waiting 2nd Cons'!$F24</f>
        <v>0</v>
      </c>
      <c r="J22" s="10">
        <f>SUM('[1]Number of 1st Cons Apps Held'!$C23:$G23)</f>
        <v>49</v>
      </c>
      <c r="K22" s="10">
        <f>'[1]Number of 2nd Cons Apps Held'!$G$24</f>
        <v>0</v>
      </c>
      <c r="L22" s="10">
        <f>SUM('[1]Number of Priority Apps Held'!$C23:$G23)</f>
        <v>24</v>
      </c>
      <c r="M22" s="11">
        <f>SUM('[1]District Court Family'!$C23:$G23)+SUM('[1]District Court Family Appeals'!$C23:$G23)</f>
        <v>117</v>
      </c>
      <c r="N22" s="11">
        <f>SUM('[1]CC Jud Sep &amp; Div'!$C23:$G23)</f>
        <v>0</v>
      </c>
      <c r="O22" s="40">
        <f>SUM([1]ADMCA!$C$23:G23)</f>
        <v>0</v>
      </c>
    </row>
    <row r="23" spans="1:15" s="5" customFormat="1" ht="30" x14ac:dyDescent="0.3">
      <c r="A23" s="6" t="s">
        <v>49</v>
      </c>
      <c r="B23" s="44">
        <v>1</v>
      </c>
      <c r="C23" s="26">
        <f>'[1]Total Applications'!$G$24</f>
        <v>73</v>
      </c>
      <c r="D23" s="26">
        <f>SUM('[1]Total Applications'!$C$24:G24)</f>
        <v>284</v>
      </c>
      <c r="E23" s="27">
        <f>'[1]Waiting Times 1st Cons'!$G$24</f>
        <v>38</v>
      </c>
      <c r="F23" s="27">
        <f>'[1]Number Waiting Priority Apps'!$G$24</f>
        <v>1</v>
      </c>
      <c r="G23" s="27">
        <f>'[1]Numbers Waiting 1st Cons'!$G$24</f>
        <v>30</v>
      </c>
      <c r="H23" s="30"/>
      <c r="I23" s="30"/>
      <c r="J23" s="28">
        <f>SUM('[1]Number of 1st Cons Apps Held'!$C24:$G24)</f>
        <v>71</v>
      </c>
      <c r="K23" s="28">
        <f>'[1]Number of 2nd Cons Apps Held'!$G$25</f>
        <v>0</v>
      </c>
      <c r="L23" s="28">
        <f>SUM('[1]Number of Priority Apps Held'!$C24:$G24)</f>
        <v>69</v>
      </c>
      <c r="M23" s="29">
        <f>SUM('[1]District Court Family'!$C24:$G24)+SUM('[1]District Court Family Appeals'!$C24:$G24)</f>
        <v>2</v>
      </c>
      <c r="N23" s="29">
        <f>SUM('[1]CC Jud Sep &amp; Div'!$C24:$G24)</f>
        <v>0</v>
      </c>
      <c r="O23" s="36">
        <f>SUM([1]ADMCA!$C$24:G24)</f>
        <v>166</v>
      </c>
    </row>
    <row r="24" spans="1:15" s="5" customFormat="1" ht="16.2" x14ac:dyDescent="0.3">
      <c r="A24" s="6" t="s">
        <v>26</v>
      </c>
      <c r="B24" s="44">
        <v>0.93169999999999997</v>
      </c>
      <c r="C24" s="7">
        <f>'[1]Total Applications'!$G$25+'[1]Total Applications'!$G$26</f>
        <v>26</v>
      </c>
      <c r="D24" s="7">
        <f>SUM('[1]Total Applications'!$C$25:G26)</f>
        <v>135</v>
      </c>
      <c r="E24" s="8">
        <f>MAX('[1]Waiting Times 1st Cons'!$G$25:$G$26)</f>
        <v>20</v>
      </c>
      <c r="F24" s="8">
        <f>'[1]Number Waiting Priority Apps'!$G$25+'[1]Number Waiting Priority Apps'!$G$26</f>
        <v>5</v>
      </c>
      <c r="G24" s="8">
        <f>'[1]Numbers Waiting 1st Cons'!$G$25+'[1]Numbers Waiting 1st Cons'!$G$26</f>
        <v>34</v>
      </c>
      <c r="H24" s="9">
        <f>MAX('[1]Waiting Times 2nd Cons'!$F25:F26)</f>
        <v>0</v>
      </c>
      <c r="I24" s="9">
        <f>SUM('[1]Numbers Waiting 2nd Cons'!$F25:F26)</f>
        <v>0</v>
      </c>
      <c r="J24" s="10">
        <f>SUM('[1]Number of 1st Cons Apps Held'!$C$25:$G26)</f>
        <v>21</v>
      </c>
      <c r="K24" s="10">
        <f>'[1]Number of 2nd Cons Apps Held'!$G$26+'[1]Number of 2nd Cons Apps Held'!$G$27</f>
        <v>0</v>
      </c>
      <c r="L24" s="10">
        <f>SUM('[1]Number of Priority Apps Held'!$C$25:$G26)</f>
        <v>9</v>
      </c>
      <c r="M24" s="11">
        <f>SUM('[1]District Court Family Appeals'!$C$25:$G26)+SUM('[1]District Court Family'!$C$25:$G26)</f>
        <v>70</v>
      </c>
      <c r="N24" s="11">
        <f>SUM('[1]CC Jud Sep &amp; Div'!$C$25:$G26)</f>
        <v>0</v>
      </c>
      <c r="O24" s="40">
        <f>SUM([1]ADMCA!$C$25:G26)</f>
        <v>0</v>
      </c>
    </row>
    <row r="25" spans="1:15" s="5" customFormat="1" ht="16.2" x14ac:dyDescent="0.3">
      <c r="A25" s="6" t="s">
        <v>27</v>
      </c>
      <c r="B25" s="44">
        <v>4</v>
      </c>
      <c r="C25" s="7">
        <f>'[1]Total Applications'!$G$28</f>
        <v>58</v>
      </c>
      <c r="D25" s="7">
        <f>SUM('[1]Total Applications'!$C$28:G28)</f>
        <v>264</v>
      </c>
      <c r="E25" s="8">
        <f>'[1]Waiting Times 1st Cons'!$G$28</f>
        <v>13</v>
      </c>
      <c r="F25" s="8">
        <f>'[1]Number Waiting Priority Apps'!$G$28</f>
        <v>5</v>
      </c>
      <c r="G25" s="8">
        <f>'[1]Numbers Waiting 1st Cons'!$G$28</f>
        <v>43</v>
      </c>
      <c r="H25" s="9">
        <f>'[1]Waiting Times 2nd Cons'!$F28</f>
        <v>0</v>
      </c>
      <c r="I25" s="9">
        <f>'[1]Numbers Waiting 2nd Cons'!$F28</f>
        <v>0</v>
      </c>
      <c r="J25" s="10">
        <f>SUM('[1]Number of 1st Cons Apps Held'!$C28:$G28)</f>
        <v>81</v>
      </c>
      <c r="K25" s="10">
        <f>'[1]Number of 2nd Cons Apps Held'!$G$29</f>
        <v>0</v>
      </c>
      <c r="L25" s="10">
        <f>SUM('[1]Number of Priority Apps Held'!$C28:$G28)</f>
        <v>12</v>
      </c>
      <c r="M25" s="11">
        <f>SUM('[1]District Court Family'!$C28:$G28)+SUM('[1]District Court Family Appeals'!$C28:$G28)</f>
        <v>135</v>
      </c>
      <c r="N25" s="11">
        <f>SUM('[1]CC Jud Sep &amp; Div'!$C28:$G28)</f>
        <v>0</v>
      </c>
      <c r="O25" s="40">
        <f>SUM([1]ADMCA!$C$28:G28)</f>
        <v>0</v>
      </c>
    </row>
    <row r="26" spans="1:15" s="5" customFormat="1" ht="16.2" x14ac:dyDescent="0.3">
      <c r="A26" s="6" t="s">
        <v>28</v>
      </c>
      <c r="B26" s="44">
        <v>5</v>
      </c>
      <c r="C26" s="7">
        <f>'[1]Total Applications'!$G$29</f>
        <v>39</v>
      </c>
      <c r="D26" s="7">
        <f>SUM('[1]Total Applications'!$C$29:G29)</f>
        <v>185</v>
      </c>
      <c r="E26" s="8">
        <f>'[1]Waiting Times 1st Cons'!$G$29</f>
        <v>8</v>
      </c>
      <c r="F26" s="8">
        <f>'[1]Number Waiting Priority Apps'!$G$29</f>
        <v>13</v>
      </c>
      <c r="G26" s="8">
        <f>'[1]Numbers Waiting 1st Cons'!$G$29</f>
        <v>40</v>
      </c>
      <c r="H26" s="9">
        <f>'[1]Waiting Times 2nd Cons'!$F29</f>
        <v>0</v>
      </c>
      <c r="I26" s="9">
        <f>'[1]Numbers Waiting 2nd Cons'!$F29</f>
        <v>0</v>
      </c>
      <c r="J26" s="10">
        <f>SUM('[1]Number of 1st Cons Apps Held'!$C29:$G29)</f>
        <v>72</v>
      </c>
      <c r="K26" s="10">
        <f>'[1]Number of 2nd Cons Apps Held'!$G$30</f>
        <v>0</v>
      </c>
      <c r="L26" s="10">
        <f>SUM('[1]Number of Priority Apps Held'!$C29:$G29)</f>
        <v>18</v>
      </c>
      <c r="M26" s="11">
        <f>SUM('[1]District Court Family'!$C29:$G29)+SUM('[1]District Court Family Appeals'!$C29:$G29)</f>
        <v>66</v>
      </c>
      <c r="N26" s="11">
        <f>SUM('[1]CC Jud Sep &amp; Div'!$C29:$G29)</f>
        <v>0</v>
      </c>
      <c r="O26" s="35">
        <f>SUM([1]ADMCA!$C$29:G29)</f>
        <v>2</v>
      </c>
    </row>
    <row r="27" spans="1:15" s="5" customFormat="1" ht="16.2" x14ac:dyDescent="0.3">
      <c r="A27" s="6" t="s">
        <v>29</v>
      </c>
      <c r="B27" s="44">
        <v>2</v>
      </c>
      <c r="C27" s="7">
        <f>'[1]Total Applications'!$G$30</f>
        <v>28</v>
      </c>
      <c r="D27" s="7">
        <f>SUM('[1]Total Applications'!$C$30:G30)</f>
        <v>121</v>
      </c>
      <c r="E27" s="8">
        <f>'[1]Waiting Times 1st Cons'!$G$30</f>
        <v>34</v>
      </c>
      <c r="F27" s="8">
        <f>'[1]Number Waiting Priority Apps'!$G$30</f>
        <v>5</v>
      </c>
      <c r="G27" s="8">
        <f>'[1]Numbers Waiting 1st Cons'!$G$30</f>
        <v>40</v>
      </c>
      <c r="H27" s="9">
        <f>'[1]Waiting Times 2nd Cons'!$F30</f>
        <v>0</v>
      </c>
      <c r="I27" s="9">
        <f>'[1]Numbers Waiting 2nd Cons'!$F30</f>
        <v>0</v>
      </c>
      <c r="J27" s="10">
        <f>SUM('[1]Number of 1st Cons Apps Held'!$C30:$G30)</f>
        <v>19</v>
      </c>
      <c r="K27" s="10">
        <f>'[1]Number of 2nd Cons Apps Held'!$G$31</f>
        <v>0</v>
      </c>
      <c r="L27" s="10">
        <f>SUM('[1]Number of Priority Apps Held'!$C30:$G30)</f>
        <v>2</v>
      </c>
      <c r="M27" s="11">
        <f>SUM('[1]District Court Family'!$C30:$G30)+SUM('[1]District Court Family Appeals'!$C30:$G30)</f>
        <v>58</v>
      </c>
      <c r="N27" s="11">
        <f>SUM('[1]CC Jud Sep &amp; Div'!$C30:$G30)</f>
        <v>1</v>
      </c>
      <c r="O27" s="40">
        <f>SUM([1]ADMCA!$C$30:G30)</f>
        <v>29</v>
      </c>
    </row>
    <row r="28" spans="1:15" s="5" customFormat="1" ht="16.2" x14ac:dyDescent="0.3">
      <c r="A28" s="6" t="s">
        <v>30</v>
      </c>
      <c r="B28" s="44">
        <v>1.5</v>
      </c>
      <c r="C28" s="7">
        <f>'[1]Total Applications'!$G$31</f>
        <v>46</v>
      </c>
      <c r="D28" s="7">
        <f>SUM('[1]Total Applications'!$C$31:G31)</f>
        <v>151</v>
      </c>
      <c r="E28" s="8">
        <f>'[1]Waiting Times 1st Cons'!$G$31</f>
        <v>23</v>
      </c>
      <c r="F28" s="8">
        <f>'[1]Number Waiting Priority Apps'!$G$31</f>
        <v>4</v>
      </c>
      <c r="G28" s="8">
        <f>'[1]Numbers Waiting 1st Cons'!$G$31</f>
        <v>36</v>
      </c>
      <c r="H28" s="9">
        <f>'[1]Waiting Times 2nd Cons'!$F31</f>
        <v>0</v>
      </c>
      <c r="I28" s="9">
        <f>'[1]Numbers Waiting 2nd Cons'!$F31</f>
        <v>0</v>
      </c>
      <c r="J28" s="10">
        <f>SUM('[1]Number of 1st Cons Apps Held'!$C31:$G31)</f>
        <v>25</v>
      </c>
      <c r="K28" s="10">
        <f>'[1]Number of 2nd Cons Apps Held'!$G$32</f>
        <v>0</v>
      </c>
      <c r="L28" s="10">
        <f>SUM('[1]Number of Priority Apps Held'!$C31:$G31)</f>
        <v>12</v>
      </c>
      <c r="M28" s="11">
        <f>SUM('[1]District Court Family'!$C31:$G31)+SUM('[1]District Court Family Appeals'!$C31:$G31)</f>
        <v>62</v>
      </c>
      <c r="N28" s="11">
        <f>SUM('[1]CC Jud Sep &amp; Div'!$C31:$G31)</f>
        <v>6</v>
      </c>
      <c r="O28" s="41">
        <f>SUM([1]ADMCA!$C$31:G31)</f>
        <v>21</v>
      </c>
    </row>
    <row r="29" spans="1:15" s="5" customFormat="1" ht="16.2" x14ac:dyDescent="0.3">
      <c r="A29" s="6" t="s">
        <v>31</v>
      </c>
      <c r="B29" s="44">
        <v>1.6</v>
      </c>
      <c r="C29" s="7">
        <f>'[1]Total Applications'!$G$32</f>
        <v>17</v>
      </c>
      <c r="D29" s="7">
        <f>SUM('[1]Total Applications'!$C$32:G32)</f>
        <v>113</v>
      </c>
      <c r="E29" s="8">
        <f>'[1]Waiting Times 1st Cons'!$G$32</f>
        <v>54</v>
      </c>
      <c r="F29" s="8">
        <f>'[1]Number Waiting Priority Apps'!$G$32</f>
        <v>5</v>
      </c>
      <c r="G29" s="8">
        <f>'[1]Numbers Waiting 1st Cons'!$G$32</f>
        <v>115</v>
      </c>
      <c r="H29" s="9">
        <f>'[1]Waiting Times 2nd Cons'!$F32</f>
        <v>0</v>
      </c>
      <c r="I29" s="9">
        <f>'[1]Numbers Waiting 2nd Cons'!$F32</f>
        <v>0</v>
      </c>
      <c r="J29" s="10">
        <f>SUM('[1]Number of 1st Cons Apps Held'!$C32:$G32)</f>
        <v>74</v>
      </c>
      <c r="K29" s="10">
        <f>'[1]Number of 2nd Cons Apps Held'!$G$33</f>
        <v>0</v>
      </c>
      <c r="L29" s="10">
        <f>SUM('[1]Number of Priority Apps Held'!$C32:$G32)</f>
        <v>37</v>
      </c>
      <c r="M29" s="11">
        <f>SUM('[1]District Court Family'!$C32:$G32)+SUM('[1]District Court Family Appeals'!$C32:$G32)</f>
        <v>12</v>
      </c>
      <c r="N29" s="11">
        <f>SUM('[1]CC Jud Sep &amp; Div'!$C32:$G32)</f>
        <v>10</v>
      </c>
      <c r="O29" s="41">
        <f>SUM([1]ADMCA!$C$32:G32)</f>
        <v>0</v>
      </c>
    </row>
    <row r="30" spans="1:15" s="5" customFormat="1" ht="16.2" x14ac:dyDescent="0.3">
      <c r="A30" s="6" t="s">
        <v>32</v>
      </c>
      <c r="B30" s="44">
        <v>14.4</v>
      </c>
      <c r="C30" s="7">
        <f>'[1]Total Applications'!$G$33+'[1]Total Applications'!$G$34</f>
        <v>579</v>
      </c>
      <c r="D30" s="7">
        <f>SUM('[1]Total Applications'!$C$33:G34)</f>
        <v>3225</v>
      </c>
      <c r="E30" s="8">
        <f>'[1]Waiting Times 1st Cons'!$G$33</f>
        <v>11</v>
      </c>
      <c r="F30" s="8">
        <f>'[1]Number Waiting Priority Apps'!$G$33</f>
        <v>2</v>
      </c>
      <c r="G30" s="8">
        <f>'[1]Numbers Waiting 1st Cons'!$G$33</f>
        <v>31</v>
      </c>
      <c r="H30" s="9">
        <f>MAX('[1]Waiting Times 2nd Cons'!$F33)</f>
        <v>0</v>
      </c>
      <c r="I30" s="9">
        <f>SUM('[1]Numbers Waiting 2nd Cons'!$F33)</f>
        <v>0</v>
      </c>
      <c r="J30" s="10">
        <f>SUM('[1]Number of 1st Cons Apps Held'!$C33:G34)</f>
        <v>399</v>
      </c>
      <c r="K30" s="10">
        <f>'[1]Number of 2nd Cons Apps Held'!$G$34+'[1]Number of 2nd Cons Apps Held'!$G$35</f>
        <v>0</v>
      </c>
      <c r="L30" s="10">
        <f>SUM('[1]Number of Priority Apps Held'!$C33:$G34)</f>
        <v>333</v>
      </c>
      <c r="M30" s="11">
        <f>SUM('[1]District Court Family Appeals'!$C$33:$G33)+SUM('[1]District Court Family'!$C33:$G33)</f>
        <v>30</v>
      </c>
      <c r="N30" s="11">
        <f>SUM('[1]CC Jud Sep &amp; Div'!$C33:$G33)</f>
        <v>0</v>
      </c>
      <c r="O30" s="35">
        <f>SUM([1]ADMCA!$C$33:G33)</f>
        <v>5</v>
      </c>
    </row>
    <row r="31" spans="1:15" s="5" customFormat="1" ht="16.2" x14ac:dyDescent="0.3">
      <c r="A31" s="6" t="s">
        <v>33</v>
      </c>
      <c r="B31" s="44">
        <v>1.5</v>
      </c>
      <c r="C31" s="7">
        <f>'[1]Total Applications'!$G$35</f>
        <v>19</v>
      </c>
      <c r="D31" s="7">
        <f>SUM('[1]Total Applications'!$C$35:G35)</f>
        <v>94</v>
      </c>
      <c r="E31" s="8">
        <f>'[1]Waiting Times 1st Cons'!$G$35</f>
        <v>24</v>
      </c>
      <c r="F31" s="8">
        <f>'[1]Number Waiting Priority Apps'!$G$35</f>
        <v>2</v>
      </c>
      <c r="G31" s="8">
        <f>'[1]Numbers Waiting 1st Cons'!$G$35</f>
        <v>49</v>
      </c>
      <c r="H31" s="9">
        <f>'[1]Waiting Times 2nd Cons'!$F35</f>
        <v>0</v>
      </c>
      <c r="I31" s="9">
        <f>'[1]Numbers Waiting 2nd Cons'!$F35</f>
        <v>0</v>
      </c>
      <c r="J31" s="10">
        <f>SUM('[1]Number of 1st Cons Apps Held'!$C35:$G35)</f>
        <v>27</v>
      </c>
      <c r="K31" s="10">
        <f>'[1]Number of 2nd Cons Apps Held'!$G$36</f>
        <v>0</v>
      </c>
      <c r="L31" s="10">
        <f>SUM('[1]Number of Priority Apps Held'!$C35:$G35)</f>
        <v>5</v>
      </c>
      <c r="M31" s="11">
        <f>SUM('[1]District Court Family'!$C35:$G35)+SUM('[1]District Court Family Appeals'!$C35:$G35)</f>
        <v>20</v>
      </c>
      <c r="N31" s="11">
        <f>SUM('[1]CC Jud Sep &amp; Div'!$C35:$G35)</f>
        <v>25</v>
      </c>
      <c r="O31" s="40">
        <f>SUM([1]ADMCA!$C$35:G35)</f>
        <v>4</v>
      </c>
    </row>
    <row r="32" spans="1:15" s="5" customFormat="1" ht="16.2" x14ac:dyDescent="0.3">
      <c r="A32" s="6" t="s">
        <v>34</v>
      </c>
      <c r="B32" s="44">
        <v>4.3</v>
      </c>
      <c r="C32" s="7">
        <f>'[1]Total Applications'!$G$36</f>
        <v>45</v>
      </c>
      <c r="D32" s="7">
        <f>SUM('[1]Total Applications'!$C$36:G36)</f>
        <v>274</v>
      </c>
      <c r="E32" s="8">
        <f>'[1]Waiting Times 1st Cons'!$G$36</f>
        <v>15</v>
      </c>
      <c r="F32" s="8">
        <f>'[1]Number Waiting Priority Apps'!$G$36</f>
        <v>7</v>
      </c>
      <c r="G32" s="8">
        <f>'[1]Numbers Waiting 1st Cons'!$G$36</f>
        <v>29</v>
      </c>
      <c r="H32" s="9">
        <f>'[1]Waiting Times 2nd Cons'!$F36</f>
        <v>0</v>
      </c>
      <c r="I32" s="9">
        <f>'[1]Numbers Waiting 2nd Cons'!$F36</f>
        <v>0</v>
      </c>
      <c r="J32" s="10">
        <f>SUM('[1]Number of 1st Cons Apps Held'!$C36:$G36)</f>
        <v>114</v>
      </c>
      <c r="K32" s="10">
        <f>'[1]Number of 2nd Cons Apps Held'!$G$37</f>
        <v>0</v>
      </c>
      <c r="L32" s="10">
        <f>SUM('[1]Number of Priority Apps Held'!$C36:$G36)</f>
        <v>39</v>
      </c>
      <c r="M32" s="11">
        <f>SUM('[1]District Court Family'!$C36:$G36)+SUM('[1]District Court Family Appeals'!$C36:$G36)</f>
        <v>119</v>
      </c>
      <c r="N32" s="11">
        <f>SUM('[1]CC Jud Sep &amp; Div'!$C36:$G36)</f>
        <v>0</v>
      </c>
      <c r="O32" s="41">
        <f>SUM([1]ADMCA!$C$36:G36)</f>
        <v>0</v>
      </c>
    </row>
    <row r="33" spans="1:15" s="5" customFormat="1" ht="16.2" x14ac:dyDescent="0.3">
      <c r="A33" s="6" t="s">
        <v>35</v>
      </c>
      <c r="B33" s="48">
        <v>2</v>
      </c>
      <c r="C33" s="7">
        <f>'[1]Total Applications'!$G$37</f>
        <v>21</v>
      </c>
      <c r="D33" s="7">
        <f>SUM('[1]Total Applications'!$C$37:G37)</f>
        <v>94</v>
      </c>
      <c r="E33" s="8">
        <f>'[1]Waiting Times 1st Cons'!$G$37</f>
        <v>7</v>
      </c>
      <c r="F33" s="8">
        <f>'[1]Number Waiting Priority Apps'!$G$37</f>
        <v>0</v>
      </c>
      <c r="G33" s="8">
        <f>'[1]Numbers Waiting 1st Cons'!$G$37</f>
        <v>9</v>
      </c>
      <c r="H33" s="9">
        <f>'[1]Waiting Times 2nd Cons'!$F37</f>
        <v>0</v>
      </c>
      <c r="I33" s="9">
        <f>'[1]Numbers Waiting 2nd Cons'!$F37</f>
        <v>0</v>
      </c>
      <c r="J33" s="10">
        <f>SUM('[1]Number of 1st Cons Apps Held'!$C37:$G37)</f>
        <v>30</v>
      </c>
      <c r="K33" s="10">
        <f>'[1]Number of 2nd Cons Apps Held'!$G$38</f>
        <v>0</v>
      </c>
      <c r="L33" s="10">
        <f>SUM('[1]Number of Priority Apps Held'!$C37:$G37)</f>
        <v>2</v>
      </c>
      <c r="M33" s="11">
        <f>SUM('[1]District Court Family'!$C37:$G37)+SUM('[1]District Court Family Appeals'!$C37:$G37)</f>
        <v>46</v>
      </c>
      <c r="N33" s="11">
        <f>SUM('[1]CC Jud Sep &amp; Div'!$C37:$G37)</f>
        <v>0</v>
      </c>
      <c r="O33" s="41">
        <f>SUM([1]ADMCA!$C$37:G37)</f>
        <v>0</v>
      </c>
    </row>
    <row r="34" spans="1:15" s="5" customFormat="1" ht="16.2" x14ac:dyDescent="0.3">
      <c r="A34" s="6" t="s">
        <v>36</v>
      </c>
      <c r="B34" s="45">
        <v>2</v>
      </c>
      <c r="C34" s="7">
        <f>'[1]Total Applications'!$G$38</f>
        <v>37</v>
      </c>
      <c r="D34" s="7">
        <f>SUM('[1]Total Applications'!$C$38:G38)</f>
        <v>210</v>
      </c>
      <c r="E34" s="8">
        <f>'[1]Waiting Times 1st Cons'!$G$38</f>
        <v>27</v>
      </c>
      <c r="F34" s="8">
        <f>'[1]Number Waiting Priority Apps'!$G$38</f>
        <v>6</v>
      </c>
      <c r="G34" s="8">
        <f>'[1]Numbers Waiting 1st Cons'!$G$38</f>
        <v>40</v>
      </c>
      <c r="H34" s="9">
        <f>'[1]Waiting Times 2nd Cons'!$F38</f>
        <v>0</v>
      </c>
      <c r="I34" s="9">
        <f>'[1]Numbers Waiting 2nd Cons'!$F38</f>
        <v>0</v>
      </c>
      <c r="J34" s="10">
        <f>SUM('[1]Number of 1st Cons Apps Held'!$C38:$G38)</f>
        <v>41</v>
      </c>
      <c r="K34" s="10">
        <f>'[1]Number of 2nd Cons Apps Held'!$G$39</f>
        <v>0</v>
      </c>
      <c r="L34" s="10">
        <f>SUM('[1]Number of Priority Apps Held'!$C38:$G38)</f>
        <v>13</v>
      </c>
      <c r="M34" s="11">
        <f>SUM('[1]District Court Family'!$C38:$G38)+SUM('[1]District Court Family Appeals'!$C38:$G38)</f>
        <v>101</v>
      </c>
      <c r="N34" s="11">
        <f>SUM('[1]CC Jud Sep &amp; Div'!$C38:$G38)</f>
        <v>6</v>
      </c>
      <c r="O34" s="35">
        <f>SUM([1]ADMCA!$C$38:G38)</f>
        <v>14</v>
      </c>
    </row>
    <row r="35" spans="1:15" s="5" customFormat="1" ht="16.2" x14ac:dyDescent="0.3">
      <c r="A35" s="6" t="s">
        <v>37</v>
      </c>
      <c r="B35" s="45">
        <v>2.6</v>
      </c>
      <c r="C35" s="7">
        <f>'[1]Total Applications'!$G$39</f>
        <v>45</v>
      </c>
      <c r="D35" s="7">
        <f>SUM('[1]Total Applications'!$C$39:G39)</f>
        <v>208</v>
      </c>
      <c r="E35" s="8">
        <f>'[1]Waiting Times 1st Cons'!$G$39</f>
        <v>17</v>
      </c>
      <c r="F35" s="8">
        <f>'[1]Number Waiting Priority Apps'!$G$39</f>
        <v>2</v>
      </c>
      <c r="G35" s="8">
        <f>'[1]Numbers Waiting 1st Cons'!$G$39</f>
        <v>43</v>
      </c>
      <c r="H35" s="9">
        <f>'[1]Waiting Times 2nd Cons'!$F39</f>
        <v>0</v>
      </c>
      <c r="I35" s="9">
        <f>'[1]Numbers Waiting 2nd Cons'!$F39</f>
        <v>0</v>
      </c>
      <c r="J35" s="10">
        <f>SUM('[1]Number of 1st Cons Apps Held'!$C39:$G39)</f>
        <v>42</v>
      </c>
      <c r="K35" s="10">
        <f>'[1]Number of 2nd Cons Apps Held'!$G$40</f>
        <v>0</v>
      </c>
      <c r="L35" s="10">
        <f>SUM('[1]Number of Priority Apps Held'!$C39:$G39)</f>
        <v>14</v>
      </c>
      <c r="M35" s="11">
        <f>SUM('[1]District Court Family'!$C39:$G39)+SUM('[1]District Court Family Appeals'!$C39:$G39)</f>
        <v>97</v>
      </c>
      <c r="N35" s="11">
        <f>SUM('[1]CC Jud Sep &amp; Div'!$C39:$G39)</f>
        <v>0</v>
      </c>
      <c r="O35" s="34">
        <f>SUM([1]ADMCA!$C$39:G39)</f>
        <v>11</v>
      </c>
    </row>
    <row r="36" spans="1:15" s="5" customFormat="1" ht="16.8" thickBot="1" x14ac:dyDescent="0.35">
      <c r="A36" s="12" t="s">
        <v>38</v>
      </c>
      <c r="B36" s="46">
        <v>3.4</v>
      </c>
      <c r="C36" s="38">
        <f>'[1]Total Applications'!$G$40</f>
        <v>42</v>
      </c>
      <c r="D36" s="38">
        <f>SUM('[1]Total Applications'!$C$40:G40)</f>
        <v>202</v>
      </c>
      <c r="E36" s="39">
        <f>'[1]Waiting Times 1st Cons'!$G$40</f>
        <v>28</v>
      </c>
      <c r="F36" s="39">
        <f>'[1]Number Waiting Priority Apps'!$G$40</f>
        <v>3</v>
      </c>
      <c r="G36" s="39">
        <f>'[1]Numbers Waiting 1st Cons'!$G$40</f>
        <v>42</v>
      </c>
      <c r="H36" s="14">
        <f>'[1]Waiting Times 2nd Cons'!$F40</f>
        <v>0</v>
      </c>
      <c r="I36" s="14">
        <f>'[1]Numbers Waiting 2nd Cons'!$F40</f>
        <v>0</v>
      </c>
      <c r="J36" s="31">
        <f>SUM('[1]Number of 1st Cons Apps Held'!$C40:$G40)</f>
        <v>39</v>
      </c>
      <c r="K36" s="31">
        <f>'[1]Number of 2nd Cons Apps Held'!$G$41</f>
        <v>0</v>
      </c>
      <c r="L36" s="31">
        <f>SUM('[1]Number of Priority Apps Held'!$C40:$G40)</f>
        <v>17</v>
      </c>
      <c r="M36" s="32">
        <f>SUM('[1]District Court Family'!$C40:$G40)+SUM('[1]District Court Family Appeals'!$C40:$G40)</f>
        <v>108</v>
      </c>
      <c r="N36" s="32">
        <f>SUM('[1]CC Jud Sep &amp; Div'!$C40:$G40)</f>
        <v>0</v>
      </c>
      <c r="O36" s="34">
        <f>SUM([1]ADMCA!$C$40:G40)</f>
        <v>17</v>
      </c>
    </row>
    <row r="37" spans="1:15" ht="13.2" thickTop="1" x14ac:dyDescent="0.2">
      <c r="O37" s="42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2025-06-26T11:46:22Z</dcterms:modified>
</cp:coreProperties>
</file>